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47F5E82-C2AE-4A2A-9C17-E588DAD1AC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สรุป" sheetId="20" r:id="rId1"/>
    <sheet name="ย 5" sheetId="2" r:id="rId2"/>
    <sheet name="ย  3  4" sheetId="21" r:id="rId3"/>
    <sheet name="ย  (2 2)" sheetId="16" r:id="rId4"/>
    <sheet name="ย  (2 1)" sheetId="15" r:id="rId5"/>
    <sheet name="ย  (2)" sheetId="14" r:id="rId6"/>
    <sheet name="ย 1 (2)" sheetId="17" r:id="rId7"/>
    <sheet name="ย 1" sheetId="13" r:id="rId8"/>
  </sheets>
  <calcPr calcId="181029"/>
</workbook>
</file>

<file path=xl/calcChain.xml><?xml version="1.0" encoding="utf-8"?>
<calcChain xmlns="http://schemas.openxmlformats.org/spreadsheetml/2006/main">
  <c r="A177" i="13" l="1"/>
  <c r="A180" i="13" s="1"/>
  <c r="A184" i="13" s="1"/>
  <c r="A193" i="13" s="1"/>
  <c r="A502" i="13"/>
  <c r="F89" i="13"/>
  <c r="G89" i="13"/>
  <c r="H89" i="13"/>
  <c r="I89" i="13"/>
  <c r="E89" i="13"/>
  <c r="A58" i="14"/>
  <c r="A55" i="14"/>
  <c r="A52" i="14"/>
  <c r="F108" i="21"/>
  <c r="G108" i="21"/>
  <c r="H108" i="21"/>
  <c r="I108" i="21"/>
  <c r="E108" i="21"/>
  <c r="F130" i="21"/>
  <c r="G130" i="21"/>
  <c r="H130" i="21"/>
  <c r="F148" i="21"/>
  <c r="G148" i="21"/>
  <c r="H148" i="21"/>
  <c r="I148" i="21"/>
  <c r="E148" i="21"/>
  <c r="C39" i="20" s="1"/>
  <c r="C40" i="20" s="1"/>
  <c r="A143" i="21"/>
  <c r="A112" i="21"/>
  <c r="J39" i="20"/>
  <c r="H39" i="20"/>
  <c r="H40" i="20" s="1"/>
  <c r="D39" i="20"/>
  <c r="D40" i="20" s="1"/>
  <c r="F39" i="20"/>
  <c r="F40" i="20" s="1"/>
  <c r="B39" i="20"/>
  <c r="B40" i="20" s="1"/>
  <c r="E39" i="20"/>
  <c r="E40" i="20" s="1"/>
  <c r="I39" i="20"/>
  <c r="I40" i="20" s="1"/>
  <c r="G39" i="20"/>
  <c r="G40" i="20" s="1"/>
  <c r="F206" i="16"/>
  <c r="G206" i="16"/>
  <c r="H206" i="16"/>
  <c r="I206" i="16"/>
  <c r="E206" i="16"/>
  <c r="A200" i="16"/>
  <c r="E198" i="16"/>
  <c r="F198" i="16"/>
  <c r="G198" i="16"/>
  <c r="H198" i="16"/>
  <c r="I198" i="16"/>
  <c r="E66" i="15"/>
  <c r="E64" i="15"/>
  <c r="F64" i="15"/>
  <c r="G64" i="15"/>
  <c r="H64" i="15"/>
  <c r="I64" i="15"/>
  <c r="E43" i="15"/>
  <c r="F43" i="15"/>
  <c r="G43" i="15"/>
  <c r="H43" i="15"/>
  <c r="I43" i="15"/>
  <c r="E20" i="15"/>
  <c r="F20" i="15"/>
  <c r="G20" i="15"/>
  <c r="H20" i="15"/>
  <c r="I20" i="15"/>
  <c r="E523" i="13"/>
  <c r="F523" i="13"/>
  <c r="G523" i="13"/>
  <c r="H523" i="13"/>
  <c r="I523" i="13"/>
  <c r="E513" i="13"/>
  <c r="F513" i="13"/>
  <c r="G513" i="13" s="1"/>
  <c r="E457" i="13"/>
  <c r="F457" i="13"/>
  <c r="G457" i="13"/>
  <c r="H457" i="13"/>
  <c r="I457" i="13"/>
  <c r="E437" i="13"/>
  <c r="F437" i="13"/>
  <c r="G437" i="13"/>
  <c r="H437" i="13"/>
  <c r="I437" i="13"/>
  <c r="E400" i="13"/>
  <c r="F400" i="13"/>
  <c r="G400" i="13"/>
  <c r="H400" i="13"/>
  <c r="I400" i="13"/>
  <c r="E381" i="13"/>
  <c r="F381" i="13"/>
  <c r="G381" i="13"/>
  <c r="H381" i="13"/>
  <c r="I381" i="13"/>
  <c r="E266" i="13"/>
  <c r="F266" i="13"/>
  <c r="G266" i="13"/>
  <c r="H266" i="13"/>
  <c r="I266" i="13"/>
  <c r="E285" i="13"/>
  <c r="F285" i="13"/>
  <c r="G285" i="13"/>
  <c r="H285" i="13"/>
  <c r="I285" i="13"/>
  <c r="E190" i="13"/>
  <c r="F190" i="13"/>
  <c r="G190" i="13"/>
  <c r="H190" i="13"/>
  <c r="I190" i="13"/>
  <c r="E169" i="13"/>
  <c r="F169" i="13"/>
  <c r="G169" i="13"/>
  <c r="H169" i="13"/>
  <c r="I169" i="13"/>
  <c r="E152" i="13"/>
  <c r="F152" i="13"/>
  <c r="G152" i="13"/>
  <c r="H152" i="13"/>
  <c r="I152" i="13"/>
  <c r="E130" i="13"/>
  <c r="F130" i="13"/>
  <c r="G130" i="13"/>
  <c r="H130" i="13"/>
  <c r="I130" i="13"/>
  <c r="E74" i="13"/>
  <c r="F74" i="13"/>
  <c r="G74" i="13"/>
  <c r="H74" i="13"/>
  <c r="I74" i="13"/>
  <c r="E55" i="13"/>
  <c r="F55" i="13"/>
  <c r="G55" i="13"/>
  <c r="H55" i="13"/>
  <c r="I55" i="13"/>
  <c r="E36" i="13"/>
  <c r="F36" i="13"/>
  <c r="G36" i="13"/>
  <c r="H36" i="13"/>
  <c r="I36" i="13"/>
  <c r="E19" i="13"/>
  <c r="F19" i="13"/>
  <c r="G19" i="13"/>
  <c r="H19" i="13"/>
  <c r="I19" i="13"/>
  <c r="F144" i="17"/>
  <c r="G144" i="17"/>
  <c r="H144" i="17"/>
  <c r="I144" i="17"/>
  <c r="E144" i="17"/>
  <c r="E133" i="17"/>
  <c r="E142" i="17" s="1"/>
  <c r="F133" i="17"/>
  <c r="F142" i="17" s="1"/>
  <c r="G133" i="17"/>
  <c r="G142" i="17" s="1"/>
  <c r="H133" i="17"/>
  <c r="I133" i="17"/>
  <c r="I142" i="17" s="1"/>
  <c r="E112" i="17"/>
  <c r="F112" i="17"/>
  <c r="G112" i="17"/>
  <c r="H112" i="17"/>
  <c r="I112" i="17"/>
  <c r="E95" i="17"/>
  <c r="F95" i="17"/>
  <c r="G95" i="17"/>
  <c r="H95" i="17"/>
  <c r="I95" i="17"/>
  <c r="E73" i="17"/>
  <c r="F73" i="17"/>
  <c r="G73" i="17"/>
  <c r="H73" i="17"/>
  <c r="I73" i="17"/>
  <c r="E54" i="17"/>
  <c r="F54" i="17"/>
  <c r="G54" i="17"/>
  <c r="H54" i="17"/>
  <c r="I54" i="17"/>
  <c r="E38" i="17"/>
  <c r="F38" i="17"/>
  <c r="G38" i="17"/>
  <c r="H38" i="17"/>
  <c r="I38" i="17"/>
  <c r="E17" i="17"/>
  <c r="F17" i="17"/>
  <c r="G17" i="17"/>
  <c r="H17" i="17"/>
  <c r="I17" i="17"/>
  <c r="A39" i="13"/>
  <c r="A58" i="13" s="1"/>
  <c r="A77" i="13" s="1"/>
  <c r="A96" i="13" s="1"/>
  <c r="E358" i="2"/>
  <c r="F358" i="2"/>
  <c r="G358" i="2"/>
  <c r="H358" i="2"/>
  <c r="I358" i="2"/>
  <c r="I367" i="2" s="1"/>
  <c r="K55" i="20" s="1"/>
  <c r="E339" i="2"/>
  <c r="F339" i="2"/>
  <c r="G339" i="2"/>
  <c r="H339" i="2"/>
  <c r="I339" i="2"/>
  <c r="F69" i="21"/>
  <c r="G69" i="21"/>
  <c r="H69" i="21"/>
  <c r="I69" i="21"/>
  <c r="E69" i="21"/>
  <c r="A59" i="21"/>
  <c r="F34" i="21"/>
  <c r="G34" i="21"/>
  <c r="H34" i="21"/>
  <c r="I34" i="21"/>
  <c r="E34" i="21"/>
  <c r="A29" i="21"/>
  <c r="F86" i="15"/>
  <c r="G86" i="15"/>
  <c r="H86" i="15"/>
  <c r="I86" i="15"/>
  <c r="G175" i="16"/>
  <c r="H175" i="16"/>
  <c r="E175" i="16"/>
  <c r="F175" i="16"/>
  <c r="I175" i="16"/>
  <c r="G37" i="20"/>
  <c r="E127" i="21"/>
  <c r="E129" i="21" s="1"/>
  <c r="F127" i="21"/>
  <c r="F129" i="21" s="1"/>
  <c r="G127" i="21"/>
  <c r="G129" i="21" s="1"/>
  <c r="H127" i="21"/>
  <c r="H129" i="21" s="1"/>
  <c r="I127" i="21"/>
  <c r="I129" i="21" s="1"/>
  <c r="I130" i="21"/>
  <c r="J16" i="20"/>
  <c r="H16" i="20"/>
  <c r="D16" i="20"/>
  <c r="F16" i="20"/>
  <c r="B16" i="20"/>
  <c r="J19" i="20"/>
  <c r="H19" i="20"/>
  <c r="D19" i="20"/>
  <c r="F19" i="20"/>
  <c r="B19" i="20"/>
  <c r="F579" i="13"/>
  <c r="G579" i="13"/>
  <c r="E19" i="20" s="1"/>
  <c r="H579" i="13"/>
  <c r="I19" i="20" s="1"/>
  <c r="I579" i="13"/>
  <c r="K19" i="20" s="1"/>
  <c r="E579" i="13"/>
  <c r="C19" i="20" s="1"/>
  <c r="F568" i="13"/>
  <c r="G568" i="13"/>
  <c r="H568" i="13"/>
  <c r="I568" i="13"/>
  <c r="E568" i="13"/>
  <c r="A559" i="13"/>
  <c r="A563" i="13" s="1"/>
  <c r="E495" i="13"/>
  <c r="E493" i="13"/>
  <c r="F493" i="13"/>
  <c r="G493" i="13"/>
  <c r="H493" i="13"/>
  <c r="I493" i="13"/>
  <c r="J12" i="20"/>
  <c r="H12" i="20"/>
  <c r="D12" i="20"/>
  <c r="F12" i="20"/>
  <c r="B12" i="20"/>
  <c r="E357" i="13"/>
  <c r="F357" i="13"/>
  <c r="G357" i="13"/>
  <c r="H357" i="13"/>
  <c r="I357" i="13"/>
  <c r="F343" i="13"/>
  <c r="G343" i="13"/>
  <c r="H343" i="13"/>
  <c r="I343" i="13"/>
  <c r="E343" i="13"/>
  <c r="A339" i="13"/>
  <c r="A345" i="13" s="1"/>
  <c r="H55" i="20"/>
  <c r="F55" i="20"/>
  <c r="D55" i="20"/>
  <c r="A332" i="2"/>
  <c r="A336" i="2" s="1"/>
  <c r="A343" i="2" s="1"/>
  <c r="B55" i="20" s="1"/>
  <c r="J55" i="20"/>
  <c r="E63" i="14"/>
  <c r="F63" i="14"/>
  <c r="H63" i="14"/>
  <c r="I63" i="14"/>
  <c r="J53" i="20"/>
  <c r="H53" i="20"/>
  <c r="D53" i="20"/>
  <c r="F53" i="20"/>
  <c r="B53" i="20"/>
  <c r="F281" i="2"/>
  <c r="G281" i="2"/>
  <c r="E53" i="20" s="1"/>
  <c r="H281" i="2"/>
  <c r="I53" i="20" s="1"/>
  <c r="I281" i="2"/>
  <c r="K53" i="20" s="1"/>
  <c r="E281" i="2"/>
  <c r="C53" i="20" s="1"/>
  <c r="A276" i="2"/>
  <c r="H142" i="17"/>
  <c r="E86" i="15"/>
  <c r="F61" i="15"/>
  <c r="F66" i="15" s="1"/>
  <c r="G61" i="15"/>
  <c r="G66" i="15" s="1"/>
  <c r="H61" i="15"/>
  <c r="H66" i="15" s="1"/>
  <c r="I61" i="15"/>
  <c r="I66" i="15" s="1"/>
  <c r="E61" i="15"/>
  <c r="E367" i="2" l="1"/>
  <c r="I91" i="13"/>
  <c r="H91" i="13"/>
  <c r="E91" i="13"/>
  <c r="G91" i="13"/>
  <c r="F91" i="13"/>
  <c r="E525" i="13"/>
  <c r="C16" i="20" s="1"/>
  <c r="G525" i="13"/>
  <c r="E16" i="20" s="1"/>
  <c r="E407" i="13"/>
  <c r="C13" i="20" s="1"/>
  <c r="G464" i="13"/>
  <c r="G494" i="13" s="1"/>
  <c r="F525" i="13"/>
  <c r="G407" i="13"/>
  <c r="G13" i="20" s="1"/>
  <c r="E464" i="13"/>
  <c r="E494" i="13" s="1"/>
  <c r="C15" i="20" s="1"/>
  <c r="E358" i="13"/>
  <c r="C12" i="20" s="1"/>
  <c r="L39" i="20"/>
  <c r="L40" i="20" s="1"/>
  <c r="F464" i="13"/>
  <c r="F494" i="13" s="1"/>
  <c r="E15" i="20" s="1"/>
  <c r="I464" i="13"/>
  <c r="I494" i="13" s="1"/>
  <c r="K15" i="20" s="1"/>
  <c r="F407" i="13"/>
  <c r="E13" i="20" s="1"/>
  <c r="H464" i="13"/>
  <c r="K39" i="20"/>
  <c r="J40" i="20"/>
  <c r="H407" i="13"/>
  <c r="I13" i="20" s="1"/>
  <c r="I407" i="13"/>
  <c r="K13" i="20" s="1"/>
  <c r="F367" i="2"/>
  <c r="E55" i="20" s="1"/>
  <c r="H367" i="2"/>
  <c r="I55" i="20" s="1"/>
  <c r="G367" i="2"/>
  <c r="G55" i="20" s="1"/>
  <c r="H513" i="13"/>
  <c r="H525" i="13" s="1"/>
  <c r="L16" i="20"/>
  <c r="L19" i="20"/>
  <c r="G19" i="20"/>
  <c r="M19" i="20" s="1"/>
  <c r="A347" i="2"/>
  <c r="A351" i="2" s="1"/>
  <c r="A355" i="2" s="1"/>
  <c r="A362" i="2" s="1"/>
  <c r="H494" i="13"/>
  <c r="G15" i="20" s="1"/>
  <c r="H358" i="13"/>
  <c r="I12" i="20" s="1"/>
  <c r="F358" i="13"/>
  <c r="I358" i="13"/>
  <c r="K12" i="20" s="1"/>
  <c r="G358" i="13"/>
  <c r="E12" i="20" s="1"/>
  <c r="C55" i="20"/>
  <c r="L55" i="20"/>
  <c r="G53" i="20"/>
  <c r="M53" i="20" s="1"/>
  <c r="F314" i="2"/>
  <c r="G314" i="2"/>
  <c r="E54" i="20" s="1"/>
  <c r="H314" i="2"/>
  <c r="I54" i="20" s="1"/>
  <c r="I314" i="2"/>
  <c r="G54" i="20" s="1"/>
  <c r="E314" i="2"/>
  <c r="C54" i="20" s="1"/>
  <c r="F545" i="13"/>
  <c r="G545" i="13"/>
  <c r="E17" i="20" s="1"/>
  <c r="H545" i="13"/>
  <c r="I17" i="20" s="1"/>
  <c r="I545" i="13"/>
  <c r="K17" i="20" s="1"/>
  <c r="E545" i="13"/>
  <c r="C17" i="20" s="1"/>
  <c r="A540" i="13"/>
  <c r="E544" i="13" s="1"/>
  <c r="I223" i="13"/>
  <c r="H223" i="13"/>
  <c r="G223" i="13"/>
  <c r="F223" i="13"/>
  <c r="E223" i="13"/>
  <c r="F10" i="20"/>
  <c r="H10" i="20"/>
  <c r="L53" i="20"/>
  <c r="F87" i="15"/>
  <c r="D31" i="20" s="1"/>
  <c r="G87" i="15"/>
  <c r="F31" i="20" s="1"/>
  <c r="J29" i="20"/>
  <c r="H29" i="20"/>
  <c r="D29" i="20"/>
  <c r="F29" i="20"/>
  <c r="J18" i="20"/>
  <c r="H18" i="20"/>
  <c r="D18" i="20"/>
  <c r="F18" i="20"/>
  <c r="B18" i="20"/>
  <c r="J17" i="20"/>
  <c r="H17" i="20"/>
  <c r="D17" i="20"/>
  <c r="F17" i="20"/>
  <c r="J14" i="20"/>
  <c r="H14" i="20"/>
  <c r="D14" i="20"/>
  <c r="F14" i="20"/>
  <c r="J13" i="20"/>
  <c r="H13" i="20"/>
  <c r="F13" i="20"/>
  <c r="D13" i="20"/>
  <c r="B13" i="20"/>
  <c r="J10" i="20"/>
  <c r="D10" i="20"/>
  <c r="J9" i="20"/>
  <c r="H9" i="20"/>
  <c r="D9" i="20"/>
  <c r="F9" i="20"/>
  <c r="I87" i="15"/>
  <c r="J31" i="20" s="1"/>
  <c r="I88" i="15"/>
  <c r="K31" i="20" s="1"/>
  <c r="G88" i="15"/>
  <c r="F88" i="15"/>
  <c r="A73" i="15"/>
  <c r="A77" i="15" s="1"/>
  <c r="D36" i="20"/>
  <c r="D37" i="20" s="1"/>
  <c r="H36" i="20"/>
  <c r="H37" i="20" s="1"/>
  <c r="J36" i="20"/>
  <c r="J37" i="20" s="1"/>
  <c r="J54" i="20"/>
  <c r="H54" i="20"/>
  <c r="H52" i="20"/>
  <c r="J52" i="20"/>
  <c r="D54" i="20"/>
  <c r="F54" i="20"/>
  <c r="B54" i="20"/>
  <c r="D52" i="20"/>
  <c r="F52" i="20"/>
  <c r="B52" i="20"/>
  <c r="J51" i="20"/>
  <c r="H51" i="20"/>
  <c r="D51" i="20"/>
  <c r="F51" i="20"/>
  <c r="B51" i="20"/>
  <c r="J50" i="20"/>
  <c r="H50" i="20"/>
  <c r="D50" i="20"/>
  <c r="F50" i="20"/>
  <c r="B50" i="20"/>
  <c r="A116" i="21"/>
  <c r="A63" i="21"/>
  <c r="I20" i="21"/>
  <c r="H20" i="21"/>
  <c r="G20" i="21"/>
  <c r="F20" i="21"/>
  <c r="E20" i="21"/>
  <c r="A15" i="21"/>
  <c r="F252" i="2"/>
  <c r="G252" i="2"/>
  <c r="E52" i="20" s="1"/>
  <c r="H252" i="2"/>
  <c r="I52" i="20" s="1"/>
  <c r="I252" i="2"/>
  <c r="K52" i="20" s="1"/>
  <c r="E252" i="2"/>
  <c r="C52" i="20" s="1"/>
  <c r="F211" i="2"/>
  <c r="G211" i="2"/>
  <c r="E51" i="20" s="1"/>
  <c r="H211" i="2"/>
  <c r="I51" i="20" s="1"/>
  <c r="I211" i="2"/>
  <c r="G51" i="20" s="1"/>
  <c r="E211" i="2"/>
  <c r="C51" i="20" s="1"/>
  <c r="F304" i="13"/>
  <c r="G304" i="13"/>
  <c r="H304" i="13"/>
  <c r="I304" i="13"/>
  <c r="E304" i="13"/>
  <c r="F322" i="13"/>
  <c r="G322" i="13"/>
  <c r="H322" i="13"/>
  <c r="I322" i="13"/>
  <c r="I324" i="13" s="1"/>
  <c r="E322" i="13"/>
  <c r="A295" i="2"/>
  <c r="A300" i="2" s="1"/>
  <c r="A305" i="2" s="1"/>
  <c r="A309" i="2" s="1"/>
  <c r="A10" i="17"/>
  <c r="A14" i="17" s="1"/>
  <c r="A21" i="17" s="1"/>
  <c r="I114" i="13"/>
  <c r="H114" i="13"/>
  <c r="G114" i="13"/>
  <c r="F114" i="13"/>
  <c r="E114" i="13"/>
  <c r="F208" i="13"/>
  <c r="G208" i="13"/>
  <c r="H208" i="13"/>
  <c r="I208" i="13"/>
  <c r="E208" i="13"/>
  <c r="E18" i="20"/>
  <c r="I18" i="20"/>
  <c r="G18" i="20"/>
  <c r="C18" i="20"/>
  <c r="F169" i="2"/>
  <c r="G169" i="2"/>
  <c r="H169" i="2"/>
  <c r="I169" i="2"/>
  <c r="E169" i="2"/>
  <c r="F151" i="2"/>
  <c r="G151" i="2"/>
  <c r="H151" i="2"/>
  <c r="I151" i="2"/>
  <c r="E151" i="2"/>
  <c r="F112" i="2"/>
  <c r="G112" i="2"/>
  <c r="H112" i="2"/>
  <c r="I112" i="2"/>
  <c r="E112" i="2"/>
  <c r="F94" i="2"/>
  <c r="G94" i="2"/>
  <c r="H94" i="2"/>
  <c r="I94" i="2"/>
  <c r="E94" i="2"/>
  <c r="F76" i="2"/>
  <c r="G76" i="2"/>
  <c r="H76" i="2"/>
  <c r="I76" i="2"/>
  <c r="E76" i="2"/>
  <c r="F57" i="2"/>
  <c r="G57" i="2"/>
  <c r="H57" i="2"/>
  <c r="I57" i="2"/>
  <c r="E57" i="2"/>
  <c r="F37" i="2"/>
  <c r="G37" i="2"/>
  <c r="H37" i="2"/>
  <c r="I37" i="2"/>
  <c r="E37" i="2"/>
  <c r="F19" i="2"/>
  <c r="G19" i="2"/>
  <c r="H19" i="2"/>
  <c r="I19" i="2"/>
  <c r="E19" i="2"/>
  <c r="F153" i="16"/>
  <c r="G153" i="16"/>
  <c r="H153" i="16"/>
  <c r="I153" i="16"/>
  <c r="E153" i="16"/>
  <c r="F131" i="16"/>
  <c r="G131" i="16"/>
  <c r="H131" i="16"/>
  <c r="I131" i="16"/>
  <c r="E131" i="16"/>
  <c r="F109" i="16"/>
  <c r="G109" i="16"/>
  <c r="H109" i="16"/>
  <c r="I109" i="16"/>
  <c r="E109" i="16"/>
  <c r="F88" i="16"/>
  <c r="G88" i="16"/>
  <c r="H88" i="16"/>
  <c r="I88" i="16"/>
  <c r="E88" i="16"/>
  <c r="F66" i="16"/>
  <c r="G66" i="16"/>
  <c r="H66" i="16"/>
  <c r="I66" i="16"/>
  <c r="E66" i="16"/>
  <c r="F43" i="16"/>
  <c r="G43" i="16"/>
  <c r="H43" i="16"/>
  <c r="I43" i="16"/>
  <c r="E43" i="16"/>
  <c r="F20" i="16"/>
  <c r="G20" i="16"/>
  <c r="H20" i="16"/>
  <c r="I20" i="16"/>
  <c r="E20" i="16"/>
  <c r="A16" i="16"/>
  <c r="A24" i="16" s="1"/>
  <c r="A29" i="16" s="1"/>
  <c r="A34" i="16" s="1"/>
  <c r="A39" i="16" s="1"/>
  <c r="A46" i="16" s="1"/>
  <c r="E18" i="14"/>
  <c r="F18" i="14"/>
  <c r="G18" i="14"/>
  <c r="H18" i="14"/>
  <c r="I18" i="14"/>
  <c r="F44" i="14"/>
  <c r="F65" i="14" s="1"/>
  <c r="G44" i="14"/>
  <c r="H44" i="14"/>
  <c r="H65" i="14" s="1"/>
  <c r="I44" i="14"/>
  <c r="E44" i="14"/>
  <c r="E65" i="14" s="1"/>
  <c r="A16" i="15"/>
  <c r="A24" i="15" s="1"/>
  <c r="A29" i="15" s="1"/>
  <c r="A34" i="15" s="1"/>
  <c r="A39" i="15" s="1"/>
  <c r="A46" i="15" s="1"/>
  <c r="G60" i="14"/>
  <c r="G51" i="14"/>
  <c r="G63" i="14" s="1"/>
  <c r="G65" i="14" s="1"/>
  <c r="A15" i="14"/>
  <c r="A24" i="14" s="1"/>
  <c r="A29" i="14" s="1"/>
  <c r="A33" i="14" s="1"/>
  <c r="A37" i="14" s="1"/>
  <c r="A41" i="14" s="1"/>
  <c r="A46" i="14" s="1"/>
  <c r="A49" i="14" s="1"/>
  <c r="A61" i="14" s="1"/>
  <c r="A21" i="2"/>
  <c r="A26" i="2" s="1"/>
  <c r="A34" i="2" s="1"/>
  <c r="A40" i="2" s="1"/>
  <c r="A44" i="2" s="1"/>
  <c r="A49" i="2" s="1"/>
  <c r="A53" i="2" s="1"/>
  <c r="A59" i="2" s="1"/>
  <c r="A64" i="2" s="1"/>
  <c r="A67" i="2" s="1"/>
  <c r="A72" i="2" s="1"/>
  <c r="A78" i="2" s="1"/>
  <c r="A83" i="2" s="1"/>
  <c r="A87" i="2" s="1"/>
  <c r="A91" i="2" s="1"/>
  <c r="A96" i="2" s="1"/>
  <c r="A101" i="2" s="1"/>
  <c r="A105" i="2" s="1"/>
  <c r="A109" i="2" s="1"/>
  <c r="A115" i="2" s="1"/>
  <c r="A120" i="2" s="1"/>
  <c r="A124" i="2" s="1"/>
  <c r="A128" i="2" s="1"/>
  <c r="A134" i="2" s="1"/>
  <c r="A144" i="2" s="1"/>
  <c r="A148" i="2" s="1"/>
  <c r="A153" i="2" s="1"/>
  <c r="A156" i="2" s="1"/>
  <c r="A160" i="2" s="1"/>
  <c r="A164" i="2" s="1"/>
  <c r="A167" i="2" s="1"/>
  <c r="A172" i="2" s="1"/>
  <c r="A176" i="2" s="1"/>
  <c r="A180" i="2" s="1"/>
  <c r="I185" i="2" l="1"/>
  <c r="F324" i="13"/>
  <c r="E30" i="20"/>
  <c r="I65" i="14"/>
  <c r="G30" i="20" s="1"/>
  <c r="H64" i="14"/>
  <c r="H30" i="20" s="1"/>
  <c r="F64" i="14"/>
  <c r="G64" i="14"/>
  <c r="D30" i="20" s="1"/>
  <c r="I64" i="14"/>
  <c r="E64" i="14"/>
  <c r="B30" i="20" s="1"/>
  <c r="A120" i="21"/>
  <c r="A124" i="21" s="1"/>
  <c r="E128" i="21" s="1"/>
  <c r="E130" i="21" s="1"/>
  <c r="B36" i="20" s="1"/>
  <c r="B37" i="20" s="1"/>
  <c r="E225" i="13"/>
  <c r="C10" i="20" s="1"/>
  <c r="M55" i="20"/>
  <c r="M39" i="20"/>
  <c r="M40" i="20" s="1"/>
  <c r="K40" i="20"/>
  <c r="H185" i="2"/>
  <c r="I50" i="20" s="1"/>
  <c r="I56" i="20" s="1"/>
  <c r="G185" i="2"/>
  <c r="E50" i="20" s="1"/>
  <c r="E56" i="20" s="1"/>
  <c r="F185" i="2"/>
  <c r="E185" i="2"/>
  <c r="C32" i="20"/>
  <c r="F225" i="13"/>
  <c r="H324" i="13"/>
  <c r="G225" i="13"/>
  <c r="E10" i="20" s="1"/>
  <c r="G324" i="13"/>
  <c r="E11" i="20" s="1"/>
  <c r="H225" i="13"/>
  <c r="I10" i="20" s="1"/>
  <c r="E324" i="13"/>
  <c r="C11" i="20" s="1"/>
  <c r="I225" i="13"/>
  <c r="I16" i="20"/>
  <c r="I513" i="13"/>
  <c r="C14" i="20"/>
  <c r="C9" i="20"/>
  <c r="I9" i="20"/>
  <c r="E9" i="20"/>
  <c r="F36" i="20"/>
  <c r="E14" i="20"/>
  <c r="K14" i="20"/>
  <c r="I14" i="20"/>
  <c r="G12" i="20"/>
  <c r="M12" i="20" s="1"/>
  <c r="D56" i="20"/>
  <c r="B56" i="20"/>
  <c r="F56" i="20"/>
  <c r="H56" i="20"/>
  <c r="J56" i="20"/>
  <c r="I30" i="20"/>
  <c r="C30" i="20"/>
  <c r="A25" i="17"/>
  <c r="A29" i="17" s="1"/>
  <c r="A33" i="17" s="1"/>
  <c r="A40" i="17" s="1"/>
  <c r="A45" i="17" s="1"/>
  <c r="A50" i="17" s="1"/>
  <c r="A59" i="17" s="1"/>
  <c r="A64" i="17" s="1"/>
  <c r="A69" i="17" s="1"/>
  <c r="A78" i="17" s="1"/>
  <c r="A82" i="17" s="1"/>
  <c r="A87" i="17" s="1"/>
  <c r="A92" i="17" s="1"/>
  <c r="A97" i="17" s="1"/>
  <c r="A101" i="17" s="1"/>
  <c r="A105" i="17" s="1"/>
  <c r="A109" i="17" s="1"/>
  <c r="A116" i="17" s="1"/>
  <c r="A120" i="17" s="1"/>
  <c r="A123" i="17" s="1"/>
  <c r="A127" i="17" s="1"/>
  <c r="A131" i="17" s="1"/>
  <c r="A135" i="17" s="1"/>
  <c r="A139" i="17" s="1"/>
  <c r="E143" i="17" s="1"/>
  <c r="B29" i="20" s="1"/>
  <c r="L29" i="20" s="1"/>
  <c r="E88" i="15"/>
  <c r="C31" i="20" s="1"/>
  <c r="E31" i="20" s="1"/>
  <c r="G31" i="20" s="1"/>
  <c r="K66" i="15"/>
  <c r="H88" i="15"/>
  <c r="I31" i="20" s="1"/>
  <c r="A51" i="15"/>
  <c r="A56" i="15" s="1"/>
  <c r="A61" i="15" s="1"/>
  <c r="K18" i="20"/>
  <c r="M18" i="20" s="1"/>
  <c r="G17" i="20"/>
  <c r="M17" i="20" s="1"/>
  <c r="G14" i="20"/>
  <c r="I15" i="20"/>
  <c r="M15" i="20" s="1"/>
  <c r="C29" i="20"/>
  <c r="I29" i="20"/>
  <c r="E29" i="20"/>
  <c r="K29" i="20"/>
  <c r="H87" i="15"/>
  <c r="H31" i="20" s="1"/>
  <c r="K51" i="20"/>
  <c r="M51" i="20" s="1"/>
  <c r="K54" i="20"/>
  <c r="M54" i="20" s="1"/>
  <c r="G52" i="20"/>
  <c r="M52" i="20" s="1"/>
  <c r="L18" i="20"/>
  <c r="L12" i="20"/>
  <c r="L13" i="20"/>
  <c r="M13" i="20"/>
  <c r="L51" i="20"/>
  <c r="L54" i="20"/>
  <c r="L52" i="20"/>
  <c r="L50" i="20"/>
  <c r="I11" i="20"/>
  <c r="C50" i="20"/>
  <c r="C56" i="20" s="1"/>
  <c r="I32" i="20"/>
  <c r="E32" i="20"/>
  <c r="A51" i="16"/>
  <c r="A56" i="16" s="1"/>
  <c r="A62" i="16" s="1"/>
  <c r="A69" i="16" s="1"/>
  <c r="A74" i="16" s="1"/>
  <c r="A79" i="16" s="1"/>
  <c r="A84" i="16" s="1"/>
  <c r="A90" i="16" s="1"/>
  <c r="A95" i="16" s="1"/>
  <c r="A100" i="16" s="1"/>
  <c r="A105" i="16" s="1"/>
  <c r="A112" i="16" s="1"/>
  <c r="A117" i="16" s="1"/>
  <c r="A122" i="16" s="1"/>
  <c r="A127" i="16" s="1"/>
  <c r="A134" i="16" s="1"/>
  <c r="A139" i="16" s="1"/>
  <c r="A144" i="16" s="1"/>
  <c r="A149" i="16" s="1"/>
  <c r="A156" i="16" s="1"/>
  <c r="A161" i="16" s="1"/>
  <c r="A166" i="16" s="1"/>
  <c r="A171" i="16" s="1"/>
  <c r="A178" i="16" s="1"/>
  <c r="A183" i="16" s="1"/>
  <c r="B17" i="20"/>
  <c r="L17" i="20" s="1"/>
  <c r="A506" i="13"/>
  <c r="A510" i="13" s="1"/>
  <c r="A516" i="13" s="1"/>
  <c r="A520" i="13" s="1"/>
  <c r="A482" i="13"/>
  <c r="A485" i="13" s="1"/>
  <c r="A488" i="13" s="1"/>
  <c r="A426" i="13"/>
  <c r="A430" i="13" s="1"/>
  <c r="A434" i="13" s="1"/>
  <c r="A440" i="13" s="1"/>
  <c r="A444" i="13" s="1"/>
  <c r="A447" i="13" s="1"/>
  <c r="A450" i="13" s="1"/>
  <c r="A383" i="13"/>
  <c r="A293" i="13"/>
  <c r="A297" i="13" s="1"/>
  <c r="A115" i="13"/>
  <c r="A197" i="13"/>
  <c r="A201" i="13" s="1"/>
  <c r="A205" i="13" s="1"/>
  <c r="A212" i="13" s="1"/>
  <c r="A216" i="13" s="1"/>
  <c r="A220" i="13" s="1"/>
  <c r="E224" i="13" s="1"/>
  <c r="B10" i="20" s="1"/>
  <c r="L10" i="20" s="1"/>
  <c r="A15" i="13"/>
  <c r="A21" i="13" s="1"/>
  <c r="A25" i="13" s="1"/>
  <c r="A29" i="13" s="1"/>
  <c r="A33" i="13" s="1"/>
  <c r="A40" i="13" s="1"/>
  <c r="K30" i="20" l="1"/>
  <c r="J30" i="20"/>
  <c r="F30" i="20"/>
  <c r="I525" i="13"/>
  <c r="G16" i="20" s="1"/>
  <c r="A134" i="13"/>
  <c r="A153" i="13" s="1"/>
  <c r="A172" i="13" s="1"/>
  <c r="A192" i="13" s="1"/>
  <c r="A211" i="13" s="1"/>
  <c r="A230" i="13" s="1"/>
  <c r="M14" i="20"/>
  <c r="L36" i="20"/>
  <c r="L37" i="20" s="1"/>
  <c r="F37" i="20"/>
  <c r="B14" i="20"/>
  <c r="L14" i="20" s="1"/>
  <c r="A454" i="13"/>
  <c r="A459" i="13" s="1"/>
  <c r="A387" i="13"/>
  <c r="A392" i="13" s="1"/>
  <c r="A397" i="13" s="1"/>
  <c r="A402" i="13" s="1"/>
  <c r="A301" i="13"/>
  <c r="A307" i="13" s="1"/>
  <c r="A311" i="13" s="1"/>
  <c r="A315" i="13" s="1"/>
  <c r="A319" i="13" s="1"/>
  <c r="A44" i="13"/>
  <c r="A48" i="13" s="1"/>
  <c r="A52" i="13" s="1"/>
  <c r="A59" i="13" s="1"/>
  <c r="A63" i="13" s="1"/>
  <c r="A67" i="13" s="1"/>
  <c r="A71" i="13" s="1"/>
  <c r="A78" i="13" s="1"/>
  <c r="A82" i="13" s="1"/>
  <c r="A86" i="13" s="1"/>
  <c r="E90" i="13" s="1"/>
  <c r="B9" i="20" s="1"/>
  <c r="L9" i="20" s="1"/>
  <c r="L56" i="20"/>
  <c r="M30" i="20"/>
  <c r="M31" i="20"/>
  <c r="G29" i="20"/>
  <c r="M29" i="20" s="1"/>
  <c r="C33" i="20"/>
  <c r="A188" i="16"/>
  <c r="A192" i="16" s="1"/>
  <c r="I33" i="20"/>
  <c r="G32" i="20"/>
  <c r="K32" i="20"/>
  <c r="K33" i="20" s="1"/>
  <c r="D32" i="20"/>
  <c r="D33" i="20" s="1"/>
  <c r="E33" i="20"/>
  <c r="C20" i="20"/>
  <c r="E20" i="20"/>
  <c r="I20" i="20"/>
  <c r="K9" i="20"/>
  <c r="G9" i="20"/>
  <c r="K10" i="20"/>
  <c r="G10" i="20"/>
  <c r="G11" i="20"/>
  <c r="K11" i="20"/>
  <c r="K50" i="20"/>
  <c r="K56" i="20" s="1"/>
  <c r="G50" i="20"/>
  <c r="G56" i="20" s="1"/>
  <c r="D15" i="20"/>
  <c r="B15" i="20"/>
  <c r="J15" i="20"/>
  <c r="L30" i="20" l="1"/>
  <c r="K16" i="20"/>
  <c r="M16" i="20" s="1"/>
  <c r="A250" i="13"/>
  <c r="A269" i="13" s="1"/>
  <c r="A288" i="13" s="1"/>
  <c r="A306" i="13" s="1"/>
  <c r="A325" i="13" s="1"/>
  <c r="A344" i="13" s="1"/>
  <c r="A363" i="13" s="1"/>
  <c r="A382" i="13" s="1"/>
  <c r="B32" i="20"/>
  <c r="A197" i="16"/>
  <c r="H32" i="20"/>
  <c r="H33" i="20" s="1"/>
  <c r="H323" i="13"/>
  <c r="H11" i="20" s="1"/>
  <c r="I323" i="13"/>
  <c r="J11" i="20" s="1"/>
  <c r="J20" i="20" s="1"/>
  <c r="J57" i="20" s="1"/>
  <c r="F323" i="13"/>
  <c r="E323" i="13"/>
  <c r="B11" i="20" s="1"/>
  <c r="B20" i="20" s="1"/>
  <c r="G323" i="13"/>
  <c r="D11" i="20" s="1"/>
  <c r="D20" i="20" s="1"/>
  <c r="D57" i="20" s="1"/>
  <c r="G33" i="20"/>
  <c r="J32" i="20"/>
  <c r="J33" i="20" s="1"/>
  <c r="F32" i="20"/>
  <c r="M32" i="20"/>
  <c r="M33" i="20" s="1"/>
  <c r="G20" i="20"/>
  <c r="M10" i="20"/>
  <c r="M9" i="20"/>
  <c r="K20" i="20"/>
  <c r="F15" i="20"/>
  <c r="H15" i="20"/>
  <c r="M11" i="20"/>
  <c r="M50" i="20"/>
  <c r="M56" i="20" s="1"/>
  <c r="G57" i="20" l="1"/>
  <c r="F11" i="20"/>
  <c r="F20" i="20" s="1"/>
  <c r="H20" i="20"/>
  <c r="H57" i="20" s="1"/>
  <c r="L32" i="20"/>
  <c r="F33" i="20"/>
  <c r="L15" i="20"/>
  <c r="M20" i="20"/>
  <c r="F57" i="20" l="1"/>
  <c r="A401" i="13"/>
  <c r="A420" i="13" s="1"/>
  <c r="L11" i="20"/>
  <c r="L20" i="20" s="1"/>
  <c r="A439" i="13" l="1"/>
  <c r="A458" i="13" s="1"/>
  <c r="A477" i="13" s="1"/>
  <c r="A496" i="13" s="1"/>
  <c r="A515" i="13" l="1"/>
  <c r="A534" i="13" s="1"/>
  <c r="A553" i="13" s="1"/>
  <c r="A572" i="13" s="1"/>
  <c r="A1" i="17" s="1"/>
  <c r="A20" i="17" l="1"/>
  <c r="A39" i="17" s="1"/>
  <c r="A58" i="17" s="1"/>
  <c r="A77" i="17" s="1"/>
  <c r="A96" i="17" s="1"/>
  <c r="A115" i="17" s="1"/>
  <c r="A134" i="17" s="1"/>
  <c r="A23" i="14" s="1"/>
  <c r="A45" i="14" s="1"/>
  <c r="A23" i="15" s="1"/>
  <c r="A45" i="15" s="1"/>
  <c r="A67" i="15" s="1"/>
  <c r="A23" i="16" s="1"/>
  <c r="A45" i="16" s="1"/>
  <c r="A68" i="16" s="1"/>
  <c r="A89" i="16" s="1"/>
  <c r="A111" i="16" s="1"/>
  <c r="A133" i="16" s="1"/>
  <c r="A155" i="16" s="1"/>
  <c r="A177" i="16" s="1"/>
  <c r="A199" i="16" l="1"/>
  <c r="A23" i="21" s="1"/>
  <c r="A45" i="21" s="1"/>
  <c r="A67" i="21" s="1"/>
  <c r="A89" i="21" l="1"/>
  <c r="A111" i="21" s="1"/>
  <c r="A133" i="21" s="1"/>
  <c r="A20" i="2" s="1"/>
  <c r="E65" i="15"/>
  <c r="K65" i="15"/>
  <c r="A81" i="15"/>
  <c r="E85" i="15" s="1"/>
  <c r="E87" i="15" s="1"/>
  <c r="B31" i="20" s="1"/>
  <c r="A39" i="2" l="1"/>
  <c r="A58" i="2" s="1"/>
  <c r="A77" i="2" s="1"/>
  <c r="A95" i="2" s="1"/>
  <c r="A114" i="2" s="1"/>
  <c r="A133" i="2" s="1"/>
  <c r="A152" i="2" s="1"/>
  <c r="A171" i="2" s="1"/>
  <c r="A190" i="2" s="1"/>
  <c r="A209" i="2" s="1"/>
  <c r="A228" i="2" s="1"/>
  <c r="A247" i="2" s="1"/>
  <c r="A266" i="2" s="1"/>
  <c r="A285" i="2" s="1"/>
  <c r="A304" i="2" s="1"/>
  <c r="A323" i="2" s="1"/>
  <c r="A342" i="2" s="1"/>
  <c r="A361" i="2" s="1"/>
  <c r="L31" i="20"/>
  <c r="L33" i="20" s="1"/>
  <c r="L57" i="20" s="1"/>
  <c r="B33" i="20"/>
  <c r="B57" i="20" s="1"/>
  <c r="A351" i="13"/>
  <c r="H131" i="21"/>
  <c r="I131" i="21"/>
  <c r="K36" i="20" s="1"/>
  <c r="F131" i="21"/>
  <c r="G131" i="21"/>
  <c r="E131" i="21" l="1"/>
  <c r="C36" i="20" s="1"/>
  <c r="C37" i="20" s="1"/>
  <c r="C57" i="20" s="1"/>
  <c r="K37" i="20"/>
  <c r="K57" i="20" s="1"/>
  <c r="I36" i="20"/>
  <c r="I37" i="20" s="1"/>
  <c r="I57" i="20" s="1"/>
  <c r="E36" i="20"/>
  <c r="E37" i="20" s="1"/>
  <c r="E57" i="20" s="1"/>
  <c r="M36" i="20" l="1"/>
  <c r="M37" i="20" s="1"/>
  <c r="M57" i="20" s="1"/>
</calcChain>
</file>

<file path=xl/sharedStrings.xml><?xml version="1.0" encoding="utf-8"?>
<sst xmlns="http://schemas.openxmlformats.org/spreadsheetml/2006/main" count="4712" uniqueCount="2084">
  <si>
    <t>โครงการ</t>
  </si>
  <si>
    <t>ซ่อมแซมฝายน้ำล้น</t>
  </si>
  <si>
    <t>ขุดลอกคลองห้วยบ้านร้าง</t>
  </si>
  <si>
    <t>รายละเอียดโครงการพัฒนา</t>
  </si>
  <si>
    <t>อบต วัฒนานคร</t>
  </si>
  <si>
    <t>ที่</t>
  </si>
  <si>
    <t>วัตถุประสงค์</t>
  </si>
  <si>
    <t>เป้าหมาย</t>
  </si>
  <si>
    <t>(ผลผลิตของโครงการ)</t>
  </si>
  <si>
    <t>บาท</t>
  </si>
  <si>
    <t>งบประมาณ</t>
  </si>
  <si>
    <t>ตัวชี้วัด</t>
  </si>
  <si>
    <t>kpi</t>
  </si>
  <si>
    <t>หน่วยงาน</t>
  </si>
  <si>
    <t>รับผิดชอบหลัก</t>
  </si>
  <si>
    <t>ผลที่คาดว่า</t>
  </si>
  <si>
    <t>จะได้รับ</t>
  </si>
  <si>
    <t>ที่มาของ</t>
  </si>
  <si>
    <t>แผนพัฒนาท้องถิ่น (พ.ศ.2566-2570)</t>
  </si>
  <si>
    <t>ข ยุทธศาสตร์การพัฒนาขององค์กรปกครองส่วนท้องถิ่นในเขตจังหวัด  การคมนาคมสะดวก</t>
  </si>
  <si>
    <t>๑ ยุทธศาสตร์ การพัฒนาด้านโครงสร้างพื้นฐาน</t>
  </si>
  <si>
    <t>แผนงานเคหะชุมชน  1 งานไฟฟ้าถนน</t>
  </si>
  <si>
    <t>โครงการขยายเขตไฟฟ้า</t>
  </si>
  <si>
    <t>รายทาง ม.1 บ้านพร้าว</t>
  </si>
  <si>
    <t>ปลอดภัยในการ</t>
  </si>
  <si>
    <t>เพื่อให้ประชาชนได้รับ</t>
  </si>
  <si>
    <t>แสงสว่างอย่างทั่วถึง</t>
  </si>
  <si>
    <t>และมีความปลอดภัย</t>
  </si>
  <si>
    <t>ในการเดินทาง</t>
  </si>
  <si>
    <t>ขยายเขตไฟฟ้ารายทาง</t>
  </si>
  <si>
    <t>ในเขตตำบลวัฒนานคร</t>
  </si>
  <si>
    <t>และปรับปรุงระบบไฟฟ้า</t>
  </si>
  <si>
    <t>ประชาชนได้รับ</t>
  </si>
  <si>
    <t>ความสะดวก</t>
  </si>
  <si>
    <t>สัญจรมากขึ้น</t>
  </si>
  <si>
    <t>กองช่าง</t>
  </si>
  <si>
    <t>ประชาชนมี</t>
  </si>
  <si>
    <t>ไฟฟ้าใช้ทุก</t>
  </si>
  <si>
    <t>ครัวเรือน</t>
  </si>
  <si>
    <t>และซ่อมแซมไฟฟ้ารายทาง</t>
  </si>
  <si>
    <t>ในหมู่บ้าน</t>
  </si>
  <si>
    <t>ขยายเขตไฟฟ้าและซ่อม</t>
  </si>
  <si>
    <t>แซมไฟฟ้าลายทางในหมู่</t>
  </si>
  <si>
    <t>บ้าน</t>
  </si>
  <si>
    <t>ไปถึงบ้าน อ.วิรัตน์</t>
  </si>
  <si>
    <t xml:space="preserve">พร้อมหม้อแปลง ม.1 </t>
  </si>
  <si>
    <t>บ้านพร้าว</t>
  </si>
  <si>
    <t xml:space="preserve"> ซ.คลองตาอ๊อด</t>
  </si>
  <si>
    <t>ม.1 ซ.ห้วยทุ่ง</t>
  </si>
  <si>
    <t>ในเขต อบต.วัฒนานคร</t>
  </si>
  <si>
    <t>หมู่ ๒ ขยายเขตไฟฟ้า</t>
  </si>
  <si>
    <t>แรงดันต่ำเส้นซอยทองหล่อ</t>
  </si>
  <si>
    <t>ไปอ่างแก้มลิง</t>
  </si>
  <si>
    <t>แรงดันต่ำหมู่ที่ ๒บ้านหัวช้าง</t>
  </si>
  <si>
    <t xml:space="preserve">ม.๓ บ้านโนนจิก </t>
  </si>
  <si>
    <t>หมู่ ๓ ขยายเขตไฟฟ้า</t>
  </si>
  <si>
    <t>ซ.2 ถึง ซ.๖ บ้านหนอง</t>
  </si>
  <si>
    <t>หมู่ ๔ บ้านสระลพ</t>
  </si>
  <si>
    <t>หมู่ ๔ ขยายเขตไฟฟ้า</t>
  </si>
  <si>
    <t>รายทางภายในหมู่บ้าน</t>
  </si>
  <si>
    <t>โครงการติดตั้งไฟฟ้ารายทาง</t>
  </si>
  <si>
    <t>หมู่ ๖ บ้านหนองคุ้ม</t>
  </si>
  <si>
    <t>จากเขตบ้านหนองคลอง</t>
  </si>
  <si>
    <t>มา หนองคุ้ม และหนอง</t>
  </si>
  <si>
    <t>ไม้แก้ว</t>
  </si>
  <si>
    <t>โครงการเพิ่มเสาไฟฟ้าแรง</t>
  </si>
  <si>
    <t>ดันต่ำ หมู่ ๙ บ้านทางหลวง</t>
  </si>
  <si>
    <t>หมู่ ๙ เพิ่มเสาไฟฟ้าแรงดัน</t>
  </si>
  <si>
    <t>ต่ำในหมู่บ้าน ซอย ๖ ถึง</t>
  </si>
  <si>
    <t>ซอย ๑๐ จำนวน ๒ ต้น</t>
  </si>
  <si>
    <t>โครงการเพิ่มไฟฟ้ารายทาง</t>
  </si>
  <si>
    <t>หมู่ที่ ๑๐ บ้านวัฒนานคร</t>
  </si>
  <si>
    <t>หมู่ ๑๐ เพิ่มไฟฟ้ารายทาง</t>
  </si>
  <si>
    <t>พร้อมซ่อมแซมส่วน</t>
  </si>
  <si>
    <t>หมู่ที่ ๑๑ บ้านหนองคลอง</t>
  </si>
  <si>
    <t>หมู่ ๑๑ ขยายเขตไฟฟ้า</t>
  </si>
  <si>
    <t>ด้านหลังชลประทาน</t>
  </si>
  <si>
    <t>โครงการขยายเขตไฟรายทาง</t>
  </si>
  <si>
    <t>หมู่ที่ ๑๒ บ้านหนองแสง</t>
  </si>
  <si>
    <t>หมู่ ๑๒ ขยายเขตไฟฟ้า</t>
  </si>
  <si>
    <t>รายทางเส้นแยกไปเชื่อม</t>
  </si>
  <si>
    <t xml:space="preserve"> ม.๖ ห้วยโจด</t>
  </si>
  <si>
    <t>บ้านน้อยสนามบิน</t>
  </si>
  <si>
    <t>หมู่ ๑๓ ขยายเขตไฟฟ้า</t>
  </si>
  <si>
    <t>รายทาง</t>
  </si>
  <si>
    <t>หมู่ ๑๔ ขยายเขตไฟฟ้า</t>
  </si>
  <si>
    <t>การเพิ่มประสิทธิภาพระบบโครงสร้างพื้นฐานการส่งเสริมการลงทุนการค้าการลงทุน พัฒนาเศรษฐกิจ การบริหารจัดการด้านสังคมและสิ่งแวดล้อม เพื่อรองรับการพัฒนา</t>
  </si>
  <si>
    <t>เขตเศรษฐกิจพิเศษสระแก้ว</t>
  </si>
  <si>
    <t>๑ ยุทธศาสตร์ การพัฒนาขององค์การบริหารส่วนตำบลวัฒนานคร ๑ การพัฒนาด้านโครงสร้างพื้นฐาน</t>
  </si>
  <si>
    <t>เพื่อความสะดวกปลอดภัย</t>
  </si>
  <si>
    <t>ในการสัญจร</t>
  </si>
  <si>
    <t xml:space="preserve">โครงการก่อสร้างถนน </t>
  </si>
  <si>
    <t>คสล ม.1</t>
  </si>
  <si>
    <t>ร้อยละของประ</t>
  </si>
  <si>
    <t>ชาชนที่ได้รับ</t>
  </si>
  <si>
    <t>สัญจรไปมามากยิ่งขึน</t>
  </si>
  <si>
    <t>รวดเร็วในการ</t>
  </si>
  <si>
    <t>ก่อสร้างถนน คสล ซ.</t>
  </si>
  <si>
    <t>อุดมสุข ซ.ป่าสัก ซ.บ้าน</t>
  </si>
  <si>
    <t>ผญ ซ.คลองตาออด ซ</t>
  </si>
  <si>
    <t>ประชาคม</t>
  </si>
  <si>
    <t>ประชาชนใน</t>
  </si>
  <si>
    <t>ชุมชนได้รับ</t>
  </si>
  <si>
    <t>ปลอดภัยใน</t>
  </si>
  <si>
    <t>การสัญจร</t>
  </si>
  <si>
    <t>โครงการทำถนน คสล</t>
  </si>
  <si>
    <t>ก่อสร้างถนนเส้นติดป่า</t>
  </si>
  <si>
    <t>ชุมชน ไปบ้านนางาม</t>
  </si>
  <si>
    <t>บ้านท่าเกวียน ไปหลัง</t>
  </si>
  <si>
    <t>ม.บูรพาออกเสาสูง</t>
  </si>
  <si>
    <t>ห้วยโจด</t>
  </si>
  <si>
    <t>คสล.ม.๒</t>
  </si>
  <si>
    <t>ก่อสร้างถนน คสล.จาก</t>
  </si>
  <si>
    <t>บ้าน ผช.เป ไปคลองยาง</t>
  </si>
  <si>
    <t>โครงการก่อสร้างถนน</t>
  </si>
  <si>
    <t>คสล ม.๒</t>
  </si>
  <si>
    <t>ก่อสร้างถนน คสล ซอย</t>
  </si>
  <si>
    <t>หน้าบ้าน ผญ บ้านไปฝาย</t>
  </si>
  <si>
    <t>น้ำล้นป่าอ้อย ระยะทาง</t>
  </si>
  <si>
    <t>๑๕๐ เมตร</t>
  </si>
  <si>
    <t>โครงการซ่อมแซมและ</t>
  </si>
  <si>
    <t>ปรับปรุง ถนน คสล</t>
  </si>
  <si>
    <t>หมู่ ๒</t>
  </si>
  <si>
    <t>ซ่อมแซมและปรับปรุง</t>
  </si>
  <si>
    <t>ถนน คสล ในหมู่บ้านที่</t>
  </si>
  <si>
    <t>น้ำท่วมขัง ๓ จุด</t>
  </si>
  <si>
    <t>คสล.หมู่ ๓</t>
  </si>
  <si>
    <t>บ้านนายเสริม ปิ่นทอง</t>
  </si>
  <si>
    <t xml:space="preserve">ก่อสร้างถนน คสล </t>
  </si>
  <si>
    <t>ซอย ๔</t>
  </si>
  <si>
    <t>คสล.หมู่ ๔</t>
  </si>
  <si>
    <t>หนองไม้เคน จากหน้าบ้าน</t>
  </si>
  <si>
    <t>รองแตน จนสุดซอย</t>
  </si>
  <si>
    <t>ก่อสร้างถนน ซ.ท่าดิน</t>
  </si>
  <si>
    <t>ทราย ไป หนองไม้เคน</t>
  </si>
  <si>
    <t>ก่อสร้างถนน เลียบเคียง</t>
  </si>
  <si>
    <t>ทางรถไฟ ซ.บ้านช่างโรจ</t>
  </si>
  <si>
    <t>ตรงไป ม.บูรพา</t>
  </si>
  <si>
    <t>ก่อสร้างถนนจาก ม.บูรพา</t>
  </si>
  <si>
    <t>ตรงไปห้วยโจด</t>
  </si>
  <si>
    <t xml:space="preserve">หมู่ ๖ </t>
  </si>
  <si>
    <t>ศาลากลางบ้าน ไปหนอง</t>
  </si>
  <si>
    <t>ก่อสร้างถนน คสล</t>
  </si>
  <si>
    <t>บุญนาค</t>
  </si>
  <si>
    <t>ก่อสร้างถนน คสล ไปบ้าน</t>
  </si>
  <si>
    <t>นายสายัญ บุญนาค นาย</t>
  </si>
  <si>
    <t>ประยงค์ ประวงษ์ นาย</t>
  </si>
  <si>
    <t>ประกอบ พูลเงิน</t>
  </si>
  <si>
    <t xml:space="preserve"> คสล หมู่ที่ ๖ บ้านนายสายัญ</t>
  </si>
  <si>
    <t xml:space="preserve">หลังวัดหนองคุ้ม </t>
  </si>
  <si>
    <t>พร้อมวางท่อระบายน้ำ</t>
  </si>
  <si>
    <t>ม.10</t>
  </si>
  <si>
    <t>กรีตพร้อมวางท่อระบาย</t>
  </si>
  <si>
    <t>ก่อสร้างถนน คสล ซ๘</t>
  </si>
  <si>
    <t>ก่อสร้างถนน คสล ซ.๘</t>
  </si>
  <si>
    <t>บ้านนางทองใส อินทรา</t>
  </si>
  <si>
    <t>บ้านนางสมจิตร ชัยสงคราม</t>
  </si>
  <si>
    <t>บ้านหนองคลอง ม.๑๑</t>
  </si>
  <si>
    <t>นายคำสี ซอย ๔ ข้างบ้าน</t>
  </si>
  <si>
    <t>นางชาริณี นางสุภาภรณ์</t>
  </si>
  <si>
    <t>เส้นเสาวนีย์ ม.๑๑</t>
  </si>
  <si>
    <t>ก่อสร้างถนนเสาวนีย์</t>
  </si>
  <si>
    <t>จากบ้านนางอ้อย ไป</t>
  </si>
  <si>
    <t>ชลประทาน</t>
  </si>
  <si>
    <t>โครงการถนน คสล เส้น</t>
  </si>
  <si>
    <t>หลังพระนเรศวร ม.๑๒</t>
  </si>
  <si>
    <t>ก่อสร้างถนนเส้นหลัง</t>
  </si>
  <si>
    <t>พระนเรศวรเชื่อมต่อกับ</t>
  </si>
  <si>
    <t>ถนน คสล ม.บ้านน้อย</t>
  </si>
  <si>
    <t>สนามบิน ต.ห้วยโจด</t>
  </si>
  <si>
    <t>ก่อสร้างถนนเส้นหน้า</t>
  </si>
  <si>
    <t>บ้านนางเสาวพักตร์ไป</t>
  </si>
  <si>
    <t>ถึงหลังบ้านนางบุญมา</t>
  </si>
  <si>
    <t>ไป หน้า รพ วัฒนานคร</t>
  </si>
  <si>
    <t>ก่อสร้างถนน คสล บ้าน</t>
  </si>
  <si>
    <t>นายพิเชษ ไปถึงบ้านนาย</t>
  </si>
  <si>
    <t>บัญฑิต สถิรชาติ</t>
  </si>
  <si>
    <t>โครงการซ่อมแซมถนน</t>
  </si>
  <si>
    <t>คอนกรีตตลอดเส้น</t>
  </si>
  <si>
    <t>หลังโรงเรียนหนองแสง</t>
  </si>
  <si>
    <t>ซ่อมแซมถนนคอนกรีต</t>
  </si>
  <si>
    <t>ตลอดเส้นหลังโรงเรียน</t>
  </si>
  <si>
    <t>บ้านหนองแสงจนถึง</t>
  </si>
  <si>
    <t>บ้านนายเชียง โนนเภา</t>
  </si>
  <si>
    <t xml:space="preserve">ซ่อมแซมถนน คสล </t>
  </si>
  <si>
    <t xml:space="preserve">ภายในหมู่ที่ ๑๓ </t>
  </si>
  <si>
    <t xml:space="preserve">โครงการซ่อมแซมถนน </t>
  </si>
  <si>
    <t xml:space="preserve">คสล  ภายในหมู่ที่ ๑๓ </t>
  </si>
  <si>
    <t>ม.๑ ติดป่าชุมชน</t>
  </si>
  <si>
    <t xml:space="preserve"> </t>
  </si>
  <si>
    <t xml:space="preserve">ดินลูกรัง ม.๑ </t>
  </si>
  <si>
    <t>ก่อสร้างถนน ดินลูกรัง</t>
  </si>
  <si>
    <t>ซ.บ้านนายวุฒิชัย</t>
  </si>
  <si>
    <t>ซ ห้วยทุ่ง ถึงสระน้ำชุม</t>
  </si>
  <si>
    <t>ชน ที่ป่าสาธารณะ</t>
  </si>
  <si>
    <t>สัญจรไปมา</t>
  </si>
  <si>
    <t>ซ.ห้วยทุ่ง เลียบถนน</t>
  </si>
  <si>
    <t>ถึงห้วยหินสิ่ว</t>
  </si>
  <si>
    <t>ดินลูกรัง ม.๒</t>
  </si>
  <si>
    <t>ซ่อมแซม ปรับปรุง ถนน</t>
  </si>
  <si>
    <t>ถนนดินเส้นซอยทอง</t>
  </si>
  <si>
    <t>หล่อ ไปอ่างแก้มลิง</t>
  </si>
  <si>
    <t>โครงการลงถนนดิน</t>
  </si>
  <si>
    <t>ปรับปรุง ถนนดินลูกรัง</t>
  </si>
  <si>
    <t xml:space="preserve">ในหมู่บ้านโนนจิก </t>
  </si>
  <si>
    <t>ลูกรัง ในหมู่ ๓</t>
  </si>
  <si>
    <t>โครงการปรับปรุง ถนน</t>
  </si>
  <si>
    <t>ดิน ม.๔</t>
  </si>
  <si>
    <t>ซ.หนองไม้เคน หน้าบ้าน</t>
  </si>
  <si>
    <t>นายปรีชา ไป บ้านพัก</t>
  </si>
  <si>
    <t>แสงอรุณ</t>
  </si>
  <si>
    <t>จากหน้าบ้านตางอ ไปบ้าน</t>
  </si>
  <si>
    <t>นายสมใจ</t>
  </si>
  <si>
    <t>ก่อสร้างถนนดินพร้อมลง</t>
  </si>
  <si>
    <t>ลูกรัง ซอยบ้านนายอุดม</t>
  </si>
  <si>
    <t>พิมม่วง และไฟฟ้าเพื่อ</t>
  </si>
  <si>
    <t>การเกษตร</t>
  </si>
  <si>
    <t>ลงลูกรังเส้นทางไปฝาย</t>
  </si>
  <si>
    <t>แปลงบ้านจิก ๘๐๐ ม</t>
  </si>
  <si>
    <t>ลงลุกรังต่อจากหน้าบ้าน</t>
  </si>
  <si>
    <t>นายทองสุข ๗๐๐ ม.</t>
  </si>
  <si>
    <t>ลงถนนดินถนนเส้นใหม่</t>
  </si>
  <si>
    <t xml:space="preserve">เสาร์แก้ว ๘๐๐ ม </t>
  </si>
  <si>
    <t>ทางสาธารณะใหม่</t>
  </si>
  <si>
    <t>บ้านนายจำลอง</t>
  </si>
  <si>
    <t>ม.๙ ไป ม.๑๔ ถึงบ้าน</t>
  </si>
  <si>
    <t>หนองบัว เพื่อใช้ขนส่ง</t>
  </si>
  <si>
    <t>ซ่อมแซมถนนลูกรัง</t>
  </si>
  <si>
    <t>ที่สึกหรอ ๖๐๐ ม</t>
  </si>
  <si>
    <t>ซ่อมแซมถนนลูกรังภาย</t>
  </si>
  <si>
    <t>ในหมู่บ้านหนองแสง</t>
  </si>
  <si>
    <t>โครงการซ่อมแซม ถนน</t>
  </si>
  <si>
    <t>โครงการทำ ถนน</t>
  </si>
  <si>
    <t>ทำถนนลูกรังภาย</t>
  </si>
  <si>
    <t>ในหมู่บ้านเนินผาสุก</t>
  </si>
  <si>
    <t>ซ่อมแซมถนนลาดยาง</t>
  </si>
  <si>
    <t>ลาดยางหมู่ที่ ๑๑</t>
  </si>
  <si>
    <t>แอสฟัลต์ติก หมู่ ๑๓</t>
  </si>
  <si>
    <t>ก่อสร้างถนนแอสฟัสต์ติก</t>
  </si>
  <si>
    <t>งานประปา</t>
  </si>
  <si>
    <t xml:space="preserve">โครงการขยายเขตประปา </t>
  </si>
  <si>
    <t>เพื่อให้ประชาชนมีน้ำอุป</t>
  </si>
  <si>
    <t>โภค บริโภคอย่างทั่วถึง</t>
  </si>
  <si>
    <t>ขยายเขตประปา ถ.บ้าน</t>
  </si>
  <si>
    <t>พร้าว ถ.ท่าเกวียน ถึง</t>
  </si>
  <si>
    <t>คุ้มวังแหน</t>
  </si>
  <si>
    <t>โครงการขยายเขตประปา</t>
  </si>
  <si>
    <t>ส่วนภูมิภาค ม.๒</t>
  </si>
  <si>
    <t>ขยายเขตประปาส่วนภูมิ</t>
  </si>
  <si>
    <t>ภาคสายเลียบทางรถไฟ</t>
  </si>
  <si>
    <t>ไปบ้านดอนเสือน้อย</t>
  </si>
  <si>
    <t>ส่วนภูมิภาค ม.๖</t>
  </si>
  <si>
    <t>ภาคไปหนองไม้แก้ว</t>
  </si>
  <si>
    <t>ความสะดวกใน</t>
  </si>
  <si>
    <t>การใช้น้ำมากขึน</t>
  </si>
  <si>
    <t>ประชาชนมีน้ำ</t>
  </si>
  <si>
    <t>ใช้</t>
  </si>
  <si>
    <t>ส่วนภูมิภาค ม.๑๐</t>
  </si>
  <si>
    <t>ภายในหมู่บ้าน</t>
  </si>
  <si>
    <t>ม.๑๓</t>
  </si>
  <si>
    <t>ขยายเขตบ่อบาดาลในหมู่บ้าน</t>
  </si>
  <si>
    <t>พร้อมที่กรองน้ำบาดาล</t>
  </si>
  <si>
    <t>เปลี่ยนท่อใหม่</t>
  </si>
  <si>
    <t>ขุดลอกคลอง</t>
  </si>
  <si>
    <t>โครงการขยายบ่อบาดาล</t>
  </si>
  <si>
    <t>โครงการขุดลอกคลอง</t>
  </si>
  <si>
    <t>ภายในหมู่บบ้าน ม.๑</t>
  </si>
  <si>
    <t>เพื่อให้ประชาชนมีน้ำเพื่อ</t>
  </si>
  <si>
    <t>การเกษตร อุปโภค</t>
  </si>
  <si>
    <t>หนองบอน</t>
  </si>
  <si>
    <t>ผักตบชวา ม.1</t>
  </si>
  <si>
    <t>โครงการขุดลอกวัชพืช</t>
  </si>
  <si>
    <t xml:space="preserve">สระน้ำ หมู่ ๒ </t>
  </si>
  <si>
    <t xml:space="preserve">ขุดลอกวัชพืชสระน้ำ </t>
  </si>
  <si>
    <t xml:space="preserve"> หมู่ ๒</t>
  </si>
  <si>
    <t>ขุดลอกวัชพืชสระน้ำ สาธา</t>
  </si>
  <si>
    <t>รณะประโยชน์เส้นไป</t>
  </si>
  <si>
    <t>อ่างแก้มลิง</t>
  </si>
  <si>
    <t>โครงการขุดลอกร่องน้ำ</t>
  </si>
  <si>
    <t>ซอย ๑ หมู่ ๓</t>
  </si>
  <si>
    <t>สายหลัก คลองไส้ไก่</t>
  </si>
  <si>
    <t>พร้อมวางท่อลอด ม.๕</t>
  </si>
  <si>
    <t>ขุดลอกคลองสายหลัก</t>
  </si>
  <si>
    <t>คลองไส้ไก่ พร้อมวาง</t>
  </si>
  <si>
    <t xml:space="preserve">ท่อลอด </t>
  </si>
  <si>
    <t>ห้วยบ้านร้าง ม.๗</t>
  </si>
  <si>
    <t xml:space="preserve">หลังวัดหนองคลอง </t>
  </si>
  <si>
    <t>ม.๑๑</t>
  </si>
  <si>
    <t>ขุดลอกคลองหลังวัดหนอง</t>
  </si>
  <si>
    <t>คลอง ม.๑๑ ส้นถนน</t>
  </si>
  <si>
    <t>เข้าหลังวัด</t>
  </si>
  <si>
    <t>โครงการทำฝายน้ำล้น</t>
  </si>
  <si>
    <t>ม.๑</t>
  </si>
  <si>
    <t>ทำฝายน้ำล้น ซ.คลองมะกอก</t>
  </si>
  <si>
    <t>ซ.อุดมสุข คลองหนองบอน</t>
  </si>
  <si>
    <t>ซ่อมแซมและเสริมฝายน้ำ</t>
  </si>
  <si>
    <t xml:space="preserve">ล้น  </t>
  </si>
  <si>
    <t>เสริมฝายน้ำล้น ม.๒</t>
  </si>
  <si>
    <t>โครงการซ่อมแซมฝายน้ำล้น</t>
  </si>
  <si>
    <t>แบ่งน้ำ ม.๖</t>
  </si>
  <si>
    <t>ก่อสร้างทำคันนพกันแบ่ง</t>
  </si>
  <si>
    <t>น้ำจากบ้านนหนองคลอง</t>
  </si>
  <si>
    <t>มา บ้านหนองคุ้ม</t>
  </si>
  <si>
    <t>โครงการถนนดินเส้นเลียบ</t>
  </si>
  <si>
    <t>เคียงทางรถไฟ ม.๔</t>
  </si>
  <si>
    <t>ถนนเสียบเคียงทางรถไฟ</t>
  </si>
  <si>
    <t xml:space="preserve">ตรงไปสุดซอย </t>
  </si>
  <si>
    <t>โครงการเส้นข้างร่มฉัตร</t>
  </si>
  <si>
    <t>ม.๔</t>
  </si>
  <si>
    <t>ถนนเส้นข้างร่วมฉัตรตรง</t>
  </si>
  <si>
    <t>ไปบ้านนายพล</t>
  </si>
  <si>
    <t>วางท่อระบายน้ำ</t>
  </si>
  <si>
    <t>โครงการทำท่อระบายน้ำ</t>
  </si>
  <si>
    <t>ออกจากหมู่บ้าน ซอย๙</t>
  </si>
  <si>
    <t>ทำร่องระบายน้ำออกจาก</t>
  </si>
  <si>
    <t>หมุ่บ้าน ซอย ๙ ถึง หน้า</t>
  </si>
  <si>
    <t>ศูนย์เด็กเล็กบ้านทาง</t>
  </si>
  <si>
    <t>หลวง</t>
  </si>
  <si>
    <t>โครงการวางท่อใหญ่ต่อ</t>
  </si>
  <si>
    <t>จากศาลากลางบ้าน</t>
  </si>
  <si>
    <t>วางท่อใหญ่ต่อจากศาลา</t>
  </si>
  <si>
    <t>กลางบ้านไปจนถึงคลอง</t>
  </si>
  <si>
    <t>ไส้ไก่บ้านนายคำฟอง</t>
  </si>
  <si>
    <t xml:space="preserve">สดชื่น </t>
  </si>
  <si>
    <t>โครงการทำร่องน้ำรูป</t>
  </si>
  <si>
    <t>ตัวยู ซอย ๓ หมู่ ๑๑</t>
  </si>
  <si>
    <t>ทำร่องน้ำรูปตัวยู ซอย ๓</t>
  </si>
  <si>
    <t xml:space="preserve">บ้านนายวิชาญ </t>
  </si>
  <si>
    <t>นางเพ็ญศรี</t>
  </si>
  <si>
    <t>โครงการวางท่อระบาย</t>
  </si>
  <si>
    <t>น้ำ ม.๑๒</t>
  </si>
  <si>
    <t>วางท่อระบายน้ำพร้อม</t>
  </si>
  <si>
    <t>บ่อพักภายในหมู่บ้าน</t>
  </si>
  <si>
    <t>ปรับปรุงศาลากลางบ้าน</t>
  </si>
  <si>
    <t>โครงการต่อศาลานอก</t>
  </si>
  <si>
    <t>เพื่อให้ประชาชนมีศาลา</t>
  </si>
  <si>
    <t>เอนกประสงค์  ไว้ใช้ประชุม</t>
  </si>
  <si>
    <t>ปรับปรุงศาลานอกเทศ</t>
  </si>
  <si>
    <t xml:space="preserve">บาล </t>
  </si>
  <si>
    <t>การประชุม</t>
  </si>
  <si>
    <t>ประชาชนมีที่</t>
  </si>
  <si>
    <t>ประชุม</t>
  </si>
  <si>
    <t>โครงการปรับปรุงศาลา</t>
  </si>
  <si>
    <t>ปรับปรุงศาลากลางเอนก</t>
  </si>
  <si>
    <t>ประสงค์ทำห้องสุขา ๒ ห้อง</t>
  </si>
  <si>
    <t>ซ่อมแซมปรับปรุงศาลา</t>
  </si>
  <si>
    <t xml:space="preserve">กลางบ้าน </t>
  </si>
  <si>
    <t xml:space="preserve">ปรับปรุงภูมิทัศน์ </t>
  </si>
  <si>
    <t>โครงการปรับปรุงภูมิ</t>
  </si>
  <si>
    <t>เพื่อให้ประชาชนมีสถานที่</t>
  </si>
  <si>
    <t>พักผ่อน ในหมู่บ้าน</t>
  </si>
  <si>
    <t>ปรับปรุงภูมิทัศน์ทำรั้ว</t>
  </si>
  <si>
    <t>คันขอบสระน้ำสาธารณะ</t>
  </si>
  <si>
    <t>งานเสียงตามสายและหอกระจายข่าว</t>
  </si>
  <si>
    <t>โครงการขยายเขตหอ</t>
  </si>
  <si>
    <t>กระจายข่าว ม.๑๒</t>
  </si>
  <si>
    <t xml:space="preserve">เพื่อให้ได้รับทราบ </t>
  </si>
  <si>
    <t xml:space="preserve">ข้อมูลข่าวสารทัน </t>
  </si>
  <si>
    <t>เหตุการณ์และชัดเจน</t>
  </si>
  <si>
    <t xml:space="preserve">ร้อยละของ </t>
  </si>
  <si>
    <t xml:space="preserve">ผู้รับบริการ </t>
  </si>
  <si>
    <t xml:space="preserve">ข้อมูลข่าวสาร </t>
  </si>
  <si>
    <t>ที่ชัดเจนมาก ยิ่งขึ้น</t>
  </si>
  <si>
    <t xml:space="preserve">ประชาชนได้รับทราบ </t>
  </si>
  <si>
    <t>ข้อมูลข่าวสาร</t>
  </si>
  <si>
    <t>ชัดเจน</t>
  </si>
  <si>
    <t>ก่อสร้างลูกระนาด ภายในหมู่บ้าน</t>
  </si>
  <si>
    <t>ชลอความเร็ว พร้อมป้าย</t>
  </si>
  <si>
    <t>ขยายเขต หอกระจายข่าว</t>
  </si>
  <si>
    <t>เพื่อให้ประชาชนปลอด</t>
  </si>
  <si>
    <t>ภัยจากอุบัติเหตุทางถนน</t>
  </si>
  <si>
    <t>ทำลูกระนาดชลอความ</t>
  </si>
  <si>
    <t>เร็วพร้อมป้ายลดความ</t>
  </si>
  <si>
    <t>เร็ว ๕ จุด</t>
  </si>
  <si>
    <t>ชาชน มีความ</t>
  </si>
  <si>
    <t>การเดินทาง</t>
  </si>
  <si>
    <t>ประชาชนมีความ</t>
  </si>
  <si>
    <t>เดินทาง</t>
  </si>
  <si>
    <t>โครงการรังวัดที่สาธาร</t>
  </si>
  <si>
    <t>ณะ ภายในหมู่บ้าน</t>
  </si>
  <si>
    <t xml:space="preserve">ม.๙ </t>
  </si>
  <si>
    <t>เพื่อสำรวจแนวเขตที่</t>
  </si>
  <si>
    <t>สาธารณะในหมู่บ้าน</t>
  </si>
  <si>
    <t>รังวัดที่สาธารณะ</t>
  </si>
  <si>
    <t>ทราบถึงจำนวน</t>
  </si>
  <si>
    <t>ที่สาธารณะหมู่</t>
  </si>
  <si>
    <t>ร้อยละของหมู่</t>
  </si>
  <si>
    <t>บ้านมีที่สาธารณะ</t>
  </si>
  <si>
    <t>ภายในตำบล</t>
  </si>
  <si>
    <t xml:space="preserve">งานติดตั้งกล้องวงจรปิดภายในหมู่บ้าน </t>
  </si>
  <si>
    <t>โครงการติดตั้งกล้องวง</t>
  </si>
  <si>
    <t>เพื่อให้ประชาชนมีความ</t>
  </si>
  <si>
    <t>ปลอดภัยในชีวิตประจำ</t>
  </si>
  <si>
    <t>วัน</t>
  </si>
  <si>
    <t>ติดตั้งกล้องวงจรปิด ๖</t>
  </si>
  <si>
    <t>จุด</t>
  </si>
  <si>
    <t>ร้อยละของประชา</t>
  </si>
  <si>
    <t>ชนที่มีความปลอด</t>
  </si>
  <si>
    <t>ภัยในชีวิต</t>
  </si>
  <si>
    <t>ประชาชนมีชีวิต</t>
  </si>
  <si>
    <t>มีความปลอดภัย</t>
  </si>
  <si>
    <t>จรปิด ม.๓</t>
  </si>
  <si>
    <t>จรปิด ม.๖</t>
  </si>
  <si>
    <t>จรปิด ม.๑๓</t>
  </si>
  <si>
    <t xml:space="preserve">ติดตั้งกล้องวงจรปิด </t>
  </si>
  <si>
    <t>โครงการจัดหาเครื่อง</t>
  </si>
  <si>
    <t>ความดันโลหิต อุปกรณ์</t>
  </si>
  <si>
    <t>เพือให้ อสม มีเครื่องมือ</t>
  </si>
  <si>
    <t>ในการตรวจสุขภาพ</t>
  </si>
  <si>
    <t>ประชาชนในหมู่บ้าน</t>
  </si>
  <si>
    <t>จัดหาเครื่องช่างน้ำหนัก</t>
  </si>
  <si>
    <t>อุปกรณ์ทางการแพทย์</t>
  </si>
  <si>
    <t>ชาชนมีเครื่องวัด</t>
  </si>
  <si>
    <t>ความดันโลหิต</t>
  </si>
  <si>
    <t>อุปกรณ์การแพทย์</t>
  </si>
  <si>
    <t>อสม มีเครื่องมือ</t>
  </si>
  <si>
    <t>สำหรับตรวจสุข</t>
  </si>
  <si>
    <t>ภาพประชาชน</t>
  </si>
  <si>
    <t>ช่างน้ำหนัก ม.๓</t>
  </si>
  <si>
    <t>ช่างน้ำหนัก ม.๑๒</t>
  </si>
  <si>
    <t>กองสาธารณ</t>
  </si>
  <si>
    <t>สุข</t>
  </si>
  <si>
    <t>งานสวัสดิการ</t>
  </si>
  <si>
    <t>สังคม</t>
  </si>
  <si>
    <t>ศิลปะ วัฒนธรรม</t>
  </si>
  <si>
    <t xml:space="preserve">โครงการส่งเสริมอาชีพ    </t>
  </si>
  <si>
    <t>หัตถกรรม ตามแนว</t>
  </si>
  <si>
    <t>เพื่อให้ประชาชนมี</t>
  </si>
  <si>
    <t>การประกอบอาชีพ</t>
  </si>
  <si>
    <t>คุณภาพชีวิตที่</t>
  </si>
  <si>
    <t xml:space="preserve">ประชาชนมี </t>
  </si>
  <si>
    <t xml:space="preserve"> ดีมากยิ่งขึ้น</t>
  </si>
  <si>
    <t>รู้ในการประกอบ</t>
  </si>
  <si>
    <t>อาชีพ</t>
  </si>
  <si>
    <t>ส่งเสริมอาชีพด้านการ</t>
  </si>
  <si>
    <t>เกษตร</t>
  </si>
  <si>
    <t>เศรษฐกิจพอเพียง ม.๑๐</t>
  </si>
  <si>
    <t>เศรษฐกิจพอเพียง ม.๙</t>
  </si>
  <si>
    <t>การนวดแผนโบราณ</t>
  </si>
  <si>
    <t>กลุ่มจับผ้า</t>
  </si>
  <si>
    <t>เศรษฐกิจพอเพียง ม๑๑</t>
  </si>
  <si>
    <t>ส่งเสริมอาชีพด้านใน</t>
  </si>
  <si>
    <t>หมู่บ้าน</t>
  </si>
  <si>
    <t>เศรษฐกิจพอเพียงม.๑๒</t>
  </si>
  <si>
    <t>ส่งเสริมอาชีพผู้สูงอายุ</t>
  </si>
  <si>
    <t>ผู้พิการ ผู้ด้อยโอกาส</t>
  </si>
  <si>
    <t>สตรีว่างงาน</t>
  </si>
  <si>
    <t>งบประมาณและที่มา</t>
  </si>
  <si>
    <t>หน่วย</t>
  </si>
  <si>
    <t>(KPI)</t>
  </si>
  <si>
    <t>งาน</t>
  </si>
  <si>
    <t>พัฒนาศักยภาพ</t>
  </si>
  <si>
    <t>เพื่อเพิ่มประสิทธิภาพและ</t>
  </si>
  <si>
    <t>เพื่อจ่ายเป็นค่าใช้จ่ายในการพัฒนา</t>
  </si>
  <si>
    <t>บุคลากรนำความรู้มาใช้</t>
  </si>
  <si>
    <t>สำนัก</t>
  </si>
  <si>
    <t>บุคลากรของ อบต.</t>
  </si>
  <si>
    <t>เสริมความรู้ในการปฏิบัติงาน</t>
  </si>
  <si>
    <t>ศักยภาพบุคลากร และศึกษาดูงาน</t>
  </si>
  <si>
    <t>คน</t>
  </si>
  <si>
    <t>ในการปฏิบัติงาน</t>
  </si>
  <si>
    <t>งานปลัด</t>
  </si>
  <si>
    <t>สำหรับผู้บริหาร สมาชิกอบต.</t>
  </si>
  <si>
    <t>นอกสถานที่ของผู้บริหาร  สมาชิก</t>
  </si>
  <si>
    <t>และบุคลากรใน อบต.</t>
  </si>
  <si>
    <t>พนักงาน  และผู้นำชุมชน</t>
  </si>
  <si>
    <t>ค่าจ้างเหมาบริการ</t>
  </si>
  <si>
    <t>เพื่อจ่ายเป็นค่าใช้จ่ายในการฝึกอบรม</t>
  </si>
  <si>
    <t>ทุกส่วน</t>
  </si>
  <si>
    <t xml:space="preserve">และสัมมนาของคณะผู้บริหาร </t>
  </si>
  <si>
    <t>ประเมินประสิทธิภาพ</t>
  </si>
  <si>
    <t>เพื่อสำรวจความพึงพอใจของ</t>
  </si>
  <si>
    <t>เพื่อเป็นค่าใช้จ่ายในการดำเนินการ</t>
  </si>
  <si>
    <t>ร้อยละ</t>
  </si>
  <si>
    <t>ประชาชนมีความพึงพอใจ</t>
  </si>
  <si>
    <t>และประสิทธิผลของ</t>
  </si>
  <si>
    <t>ประชาชนที่มารับบริการ</t>
  </si>
  <si>
    <t>สำรวจประเมินความพึงพอใจของ</t>
  </si>
  <si>
    <t>องค์กรที่มี</t>
  </si>
  <si>
    <t>ในการบริการของ อบต.ฯ</t>
  </si>
  <si>
    <t>ทางราชการ</t>
  </si>
  <si>
    <t>ประชาชนผู้มารับบริการกับ</t>
  </si>
  <si>
    <t>ประสิทธิ</t>
  </si>
  <si>
    <t>องค์การบริหารส่วนตำบล</t>
  </si>
  <si>
    <t>ภาพเพิ่มขึ้น</t>
  </si>
  <si>
    <t>ก่อสร้าง ปรับปรุง</t>
  </si>
  <si>
    <t>เพื่อให้มีอาคารที่ใช้ประโยชน์</t>
  </si>
  <si>
    <t xml:space="preserve"> -เพื่อจ่ายเป็นค่าใช้จ่ายในก่อสร้าง</t>
  </si>
  <si>
    <t>1 แห่ง</t>
  </si>
  <si>
    <t>มีอาคารในการใช้</t>
  </si>
  <si>
    <t xml:space="preserve">ซ่อมแซม อาคารต่าง ๆ </t>
  </si>
  <si>
    <t>ร่วมกันส่วนรวม</t>
  </si>
  <si>
    <t>อาคารต่าง ๆ ภายในตำบล</t>
  </si>
  <si>
    <t>ประโยชน์เพื่อส่วนร่วม</t>
  </si>
  <si>
    <t>เพื่อให้มีสภาพที่พร้อมใน</t>
  </si>
  <si>
    <t xml:space="preserve"> -เพื่อจ่ายเป็นค่าใช้จ่ายในการ</t>
  </si>
  <si>
    <t>อาคารสำนักงานพร้อม</t>
  </si>
  <si>
    <t>การปฏิบัติงานและบริการ</t>
  </si>
  <si>
    <t xml:space="preserve">ซ่อมแซมอาคารสำนักงาน อบต. </t>
  </si>
  <si>
    <t>ในการปฏิบัติงานและ</t>
  </si>
  <si>
    <t>ประชาชน</t>
  </si>
  <si>
    <t>เพื่อให้มีสภาพที่เหมาะสมต่อการใช้</t>
  </si>
  <si>
    <t>บริการประชาชน</t>
  </si>
  <si>
    <t>งานทางราชการ</t>
  </si>
  <si>
    <t xml:space="preserve"> -ปรับปรุง ต่อเติมศาลากลางหมู่บ้าน</t>
  </si>
  <si>
    <t>ประชาชนมีสถานที่ในการ</t>
  </si>
  <si>
    <t>หมู่ที่ 1-14</t>
  </si>
  <si>
    <t>แห่ง</t>
  </si>
  <si>
    <t>ทำกิจกรรมร่วมกัน</t>
  </si>
  <si>
    <t>ซ่อมแซม บำรุงรักษา</t>
  </si>
  <si>
    <t>เพื่อให้สามารถใช้งานได้</t>
  </si>
  <si>
    <t>เพื่อจ่ายเป็นค่าซ่อมแซมและ</t>
  </si>
  <si>
    <t>อุปกรณ์ ครุภัณฑ์พร้อม</t>
  </si>
  <si>
    <t>ทรัพย์สิน</t>
  </si>
  <si>
    <t>อย่างมีประสิทธิภาพ</t>
  </si>
  <si>
    <t>บำรุงรักษาทรัพย์สินของทางราชการ</t>
  </si>
  <si>
    <t>ครั้ง</t>
  </si>
  <si>
    <t>เพื่อให้สามารถใช้งานได้ตามปกติ</t>
  </si>
  <si>
    <t>เผยแพร่ข้อมูลข่าวสาร</t>
  </si>
  <si>
    <t>เพื่อประชาสัมพันธ์ข่าวสาร</t>
  </si>
  <si>
    <t>เพื่อจ่ายเป็นค่าจัดซื้อวัสดุโฆษณาและ</t>
  </si>
  <si>
    <t>ประชาชนได้รับรู้ข้อมูล</t>
  </si>
  <si>
    <t>ทางราชการให้แก่ประชาชน</t>
  </si>
  <si>
    <t>เผยแพร่ การจัดทำป้ายประชาสัมพันธ์</t>
  </si>
  <si>
    <t>ข่าวสาร</t>
  </si>
  <si>
    <t xml:space="preserve">ข้อมูลข่าวสารต่าง ๆ </t>
  </si>
  <si>
    <t>ส่งเสริมศูนย์รวมข้อมูล</t>
  </si>
  <si>
    <t>เพื่อเผยแพร่ข้อมูลข่าวสาร</t>
  </si>
  <si>
    <t>อุดหนุนที่ทำการปกครองอำเภอ</t>
  </si>
  <si>
    <t>1 ครั้ง</t>
  </si>
  <si>
    <t>ข่าวสารการซื้อหรือ</t>
  </si>
  <si>
    <t>การจัดซื้อจัด จ้าง</t>
  </si>
  <si>
    <t>วัฒนานครเพื่อเป็นค่าใช้จ่ายตาม</t>
  </si>
  <si>
    <t>การจ้างระดับอำเภอ</t>
  </si>
  <si>
    <t>โครงการศูนย์รวมข้อมูลข่าวสาร</t>
  </si>
  <si>
    <t>ศูนย์ปฏิบัติการร่วม</t>
  </si>
  <si>
    <t xml:space="preserve">การซื้อหรือการจ้างระดับอำเภอ </t>
  </si>
  <si>
    <t>ส่งเสริมการเลือกตั้งตาม</t>
  </si>
  <si>
    <t>เพื่อเป็นค่าใช้จ่ายในการ</t>
  </si>
  <si>
    <t>เพื่อจ่ายเป็นค่าใช้จ่ายเกี่ยวกับการ</t>
  </si>
  <si>
    <t>14 หมู่บ้าน</t>
  </si>
  <si>
    <t>มีความพร้อมในการ</t>
  </si>
  <si>
    <t>ระบอบประชาธิปไตย</t>
  </si>
  <si>
    <t>เลือกตั้ง</t>
  </si>
  <si>
    <t xml:space="preserve">เลือกตั้งสมาชิกสภาฯ ผู้บริหาร </t>
  </si>
  <si>
    <t>จัดการเลือกตั้ง</t>
  </si>
  <si>
    <t>กรณีครบวาระหรือกรณีแทนตำแหน่ง</t>
  </si>
  <si>
    <t>ที่ว่างหรือการเลือกตั้ง สส. สว.</t>
  </si>
  <si>
    <t>จัดทำแผนชุมชน/</t>
  </si>
  <si>
    <t xml:space="preserve"> -เพื่อส่งเสริมให้ประชาชน</t>
  </si>
  <si>
    <t>เพื่อจ่ายเป็นค่าใช้จ่ายในการจัดทำแผน</t>
  </si>
  <si>
    <t>ประชาชนมีส่วนร่วมในการ</t>
  </si>
  <si>
    <t>มีส่วนร่วมในการแก้ไขปัญหา</t>
  </si>
  <si>
    <t>พัฒนท้องถิ่น</t>
  </si>
  <si>
    <t>การจัดประชุมประชาคม</t>
  </si>
  <si>
    <t>และพัฒนาท้องถิ่น</t>
  </si>
  <si>
    <t xml:space="preserve">แผนชุมชน/แผนพัฒนา </t>
  </si>
  <si>
    <t>อบต.ฯ</t>
  </si>
  <si>
    <t>ส่งเสริมการมีส่วนร่วม</t>
  </si>
  <si>
    <t>เพื่อแสดงออกถึงความจงรัก</t>
  </si>
  <si>
    <t>เพื่อจ่ายเป็นค่าใช้จ่ายตามโครงการ</t>
  </si>
  <si>
    <t>ของประชาชน</t>
  </si>
  <si>
    <t>ภักดีต่อสถาบัน และมีความสามัคคี</t>
  </si>
  <si>
    <t xml:space="preserve">ปกป้องสถาบันสำคัญของชาติ </t>
  </si>
  <si>
    <t xml:space="preserve"> -จัดกิจกรรมเสริมสร้างความปรองดอง</t>
  </si>
  <si>
    <t>ความสมานฉันท์ ลดปัญหาความ</t>
  </si>
  <si>
    <t>ขัดแย้งตามประกาศ (คสช.)</t>
  </si>
  <si>
    <t>อบต.เคลื่อนที่บริการ</t>
  </si>
  <si>
    <t xml:space="preserve"> เพื่ออำนวยความสะดวกแก่</t>
  </si>
  <si>
    <t>จัดหน่วยบริการเคลื่อนย้ายตาม</t>
  </si>
  <si>
    <t>มีการจัด อบต/อำเภอ</t>
  </si>
  <si>
    <t>จังหวัดเคลื่อนที่</t>
  </si>
  <si>
    <t>ประชาชนในการรับบริการ</t>
  </si>
  <si>
    <t>อำนาจหน้าที่ หรือจัดบริการ</t>
  </si>
  <si>
    <t xml:space="preserve">จังหวัดเคลื่อนที่ </t>
  </si>
  <si>
    <t xml:space="preserve">อำเภอเคลื่อนที่ </t>
  </si>
  <si>
    <t>ด้านต่างๆ จาก อบต.</t>
  </si>
  <si>
    <t>ร่วมกับหน่วยงานอื่นเพื่อบริการประชาชน</t>
  </si>
  <si>
    <t>ส่งเสริมกิจกรรมอื่นที่</t>
  </si>
  <si>
    <t>เพื่อส่งเสริมการดำเนินงาน</t>
  </si>
  <si>
    <t>เพื่อเป็นค่าใช้จ่ายในการจัดกิจกรรม</t>
  </si>
  <si>
    <t>ประชาชนได้รับประโยชน์</t>
  </si>
  <si>
    <t>เป็นประโยชน์ต่ออบต.</t>
  </si>
  <si>
    <t xml:space="preserve">ตามนโยบาย ระเบียบ </t>
  </si>
  <si>
    <t>โครงการต่าง ๆ ที่เป็นประโยชน์ต่อ</t>
  </si>
  <si>
    <t>ในการดำเนินงานด้าน</t>
  </si>
  <si>
    <t>หนังสือสั่งการจากหน่วยงาน</t>
  </si>
  <si>
    <t>องค์กรปกครองส่วนท้องถิ่นตาม</t>
  </si>
  <si>
    <t>ต่าง ๆ</t>
  </si>
  <si>
    <t>กำกับดูแลที่เกี่ยวข้อง</t>
  </si>
  <si>
    <t>นโยบาย ระเบียบหนังสือสั่งการ</t>
  </si>
  <si>
    <t>ที่เกี่ยวข้อง</t>
  </si>
  <si>
    <t>โครงการฝึกอบรมให้ความรู้</t>
  </si>
  <si>
    <t>เพื่อสร้างจิตสำนึกที่ดี</t>
  </si>
  <si>
    <t>ฝึกอบรมให้ความรู้เรื่องการปราบ</t>
  </si>
  <si>
    <t>3 ครั้ง</t>
  </si>
  <si>
    <t>การบริหารจัด</t>
  </si>
  <si>
    <t>แก่ คณะผู้บริหาร สมาชิก</t>
  </si>
  <si>
    <t>ตระหนักถึงในการปฏิบัติ</t>
  </si>
  <si>
    <t>ปราม ทุจริต พฤติมิชอบ เรื่อง</t>
  </si>
  <si>
    <t>การองค์กร</t>
  </si>
  <si>
    <t>พนักงานส่วนตำบล</t>
  </si>
  <si>
    <t>หน้าที่ราชการ ให้เป็นไป</t>
  </si>
  <si>
    <t>มีประสิทธิภาพ</t>
  </si>
  <si>
    <t>ตามมาตรฐาน คุณธรรม</t>
  </si>
  <si>
    <t>ส่งบุคคลเข้าอบรม ปปช สถาบันฯ</t>
  </si>
  <si>
    <t>ส่งเสริมและพัฒนาประสิทธิ</t>
  </si>
  <si>
    <t>เพื่อให้การจัดเก็บรายได้</t>
  </si>
  <si>
    <t>จัดทำแผนที่ภาษีและประชาสัม</t>
  </si>
  <si>
    <t>ภาพการจัดเก็บรายได้</t>
  </si>
  <si>
    <t>ถูกต้องครบถ้วนและเป็น</t>
  </si>
  <si>
    <t>พันธ์ สำรวจ ปรับปรุง ข้อมูล</t>
  </si>
  <si>
    <t>ธรรม</t>
  </si>
  <si>
    <t>และจัดทำแผนที่ภาษีและทะเบียน</t>
  </si>
  <si>
    <t xml:space="preserve">จัดทำ web site </t>
  </si>
  <si>
    <t>เพื่อให้มีช่องทาง ประชาสัม</t>
  </si>
  <si>
    <t>จัดทำ web site ประชาสัมพันธ์</t>
  </si>
  <si>
    <t>1 เว็บ</t>
  </si>
  <si>
    <t>ประชาสัมพันธ์เข้า</t>
  </si>
  <si>
    <t>ประชาสัมพันธ์</t>
  </si>
  <si>
    <t>พันธ์การดำเนินงาน ของ</t>
  </si>
  <si>
    <t>องค์กร 1 เว็บ</t>
  </si>
  <si>
    <t>อบต</t>
  </si>
  <si>
    <t>ถึงข้อมูลข่าวสารการ</t>
  </si>
  <si>
    <t>ดำเนินงาน</t>
  </si>
  <si>
    <t>จัดกิจกรรมวันปิยมหาราช</t>
  </si>
  <si>
    <t>เพื่อเป็นการแสดงออกถึง</t>
  </si>
  <si>
    <t>ประชาชนได้แสดงออกถึง</t>
  </si>
  <si>
    <t>กอง</t>
  </si>
  <si>
    <t>ความจงรักภักดี</t>
  </si>
  <si>
    <t>วัฒนานคร เพื่อจ่ายเป็นค่าใช้จ่ายใน</t>
  </si>
  <si>
    <t>การศึกษา</t>
  </si>
  <si>
    <t xml:space="preserve">การจัดกิจกรรมวันปิยมหาราช ประจำปี </t>
  </si>
  <si>
    <t>กิจกรรมเนื่องในวัน</t>
  </si>
  <si>
    <t>เพื่อเป็นการรำลึกถึง</t>
  </si>
  <si>
    <t>ประชาชน ข้าราชการได้</t>
  </si>
  <si>
    <t>สถาปนาจังหวัดสระแก้ว</t>
  </si>
  <si>
    <t>การก่อตั้งจังหวัด</t>
  </si>
  <si>
    <t>วัฒนานครเพื่อเป็นค่าใช้จ่ายในการ</t>
  </si>
  <si>
    <t>แสดงออกถึงความจงรัก</t>
  </si>
  <si>
    <t>จัดกิจกรรมเนื่องในวันคล้ายวัน</t>
  </si>
  <si>
    <t>ภักดี</t>
  </si>
  <si>
    <t>จัดงานพระราชพิธี</t>
  </si>
  <si>
    <t>วันคล้ายวันสวรรคต</t>
  </si>
  <si>
    <t xml:space="preserve">วัฒนานครเพื่อเป็นค่าใช้จ่ายในการ </t>
  </si>
  <si>
    <t>พระบาทสมเด็จ</t>
  </si>
  <si>
    <t>จัดกิจกรรมเนื่องในวันเฉลิม</t>
  </si>
  <si>
    <t>พระเจ้าอยู่หัว</t>
  </si>
  <si>
    <t>พระชนมพรรษาพระบาทสมเด็จ</t>
  </si>
  <si>
    <t>จัดงานสมโภชวัน</t>
  </si>
  <si>
    <t>ยุทธหัตถีสมเด็จ</t>
  </si>
  <si>
    <t>วัฒนานคร เพื่อเป็นค่าใช้จ่ายใน</t>
  </si>
  <si>
    <t>พระนเรศวรมหาราช</t>
  </si>
  <si>
    <t>การจัดงานสมโภชวันยุทธหัตถี</t>
  </si>
  <si>
    <t>สมเด็จพระนเรศวรมหาราช</t>
  </si>
  <si>
    <t>จัดกิจกรรมประเพณี</t>
  </si>
  <si>
    <t>เพื่อเป็นการสืบสาน</t>
  </si>
  <si>
    <t>ร่วมงานประเพณี</t>
  </si>
  <si>
    <t>สืบสานวัฒนธรรมเบื้อง</t>
  </si>
  <si>
    <t>วัฒนธรรมเบื้องบูรพาและ</t>
  </si>
  <si>
    <t>งานกาชาด</t>
  </si>
  <si>
    <t>บูรพาและงานกาชาด</t>
  </si>
  <si>
    <t>งานกาชาดจังหวัดสระแก้ว</t>
  </si>
  <si>
    <t>การจัดกิจกรรม 'งานกาชาด</t>
  </si>
  <si>
    <t>จังหวัดสระแก้ว</t>
  </si>
  <si>
    <t>สระแก้ว</t>
  </si>
  <si>
    <t>จัดกิจกรรมวันระลึก</t>
  </si>
  <si>
    <t xml:space="preserve">มหาเจษฎาบดินทร์ </t>
  </si>
  <si>
    <t>วัฒนานคร เพื่อเป็นค่าใช้จ่ายในการ</t>
  </si>
  <si>
    <t xml:space="preserve">จัดกิจกรรมวันระลึกมหาเจษฎาบดินทร์ </t>
  </si>
  <si>
    <t xml:space="preserve">ประจำปี </t>
  </si>
  <si>
    <t>วันพระบาทสมเด็จ</t>
  </si>
  <si>
    <t>พระพุทธยอดฟ้า</t>
  </si>
  <si>
    <t>จุฬาโลกมหาราชและ</t>
  </si>
  <si>
    <t>จัดกิจกรรมวันพระบาทสมเด็จ</t>
  </si>
  <si>
    <t>วันที่ระลึกมหาจักรี</t>
  </si>
  <si>
    <t>พระพุทธยอดฟ้าจุฬาโลกมหาราชและ</t>
  </si>
  <si>
    <t>บรมราชวงค์</t>
  </si>
  <si>
    <t>วันที่ระลึกมหาจักรีบรมราชวงค์</t>
  </si>
  <si>
    <t>จัดกิจกรรมวันสงกรานต์</t>
  </si>
  <si>
    <t>เพื่อส่งเสริมงานประเพณี</t>
  </si>
  <si>
    <t>และวันกตัญญู</t>
  </si>
  <si>
    <t>สงกรานต์และวันกตัญญู</t>
  </si>
  <si>
    <t>ร่วมงานประเพณีสงกรานต์</t>
  </si>
  <si>
    <t>จัดกิจกรรมวันสงกรานต์และ</t>
  </si>
  <si>
    <t xml:space="preserve">วันกตัญญู  ประจำปี </t>
  </si>
  <si>
    <t>กิจกรรมวันรำลึกวัน</t>
  </si>
  <si>
    <t>คล้ายวันสถาปนา</t>
  </si>
  <si>
    <t>วันสวรรคตสมเด็จ</t>
  </si>
  <si>
    <t>เนื่องในวันสถาปนาวันสวรรคตสมเด็จ</t>
  </si>
  <si>
    <t xml:space="preserve">พระนเรศวรมหาราช ประจำปี </t>
  </si>
  <si>
    <t>อุดหนุนจัดกิจกรรมวัน</t>
  </si>
  <si>
    <t>เพื่อเป็นการอุดหนุนการ</t>
  </si>
  <si>
    <t>คล้ายวันสวรรคต ของ</t>
  </si>
  <si>
    <t>จัดกิจกรรมวันคล้าย</t>
  </si>
  <si>
    <t>วันคล้ายวันสวรรคตของ พระบาทสมเด็จพระ</t>
  </si>
  <si>
    <t>พระบาทสมเด็จพระปรมิ</t>
  </si>
  <si>
    <t>วันสวรรคตของ</t>
  </si>
  <si>
    <t>ปรมิทรามหาภูมิพลอดุลเดชบรินาถบพิตร</t>
  </si>
  <si>
    <t>ทรามหาภูมิพลอดุลเดช</t>
  </si>
  <si>
    <t>พระบาทสมเจพระปรมทรา</t>
  </si>
  <si>
    <t xml:space="preserve">บรมนาถบพิตร </t>
  </si>
  <si>
    <t xml:space="preserve">มหาภูมิพลอดุลเดชบรมนาถบพิตร  </t>
  </si>
  <si>
    <t>อุดหนุนจัดกิจกรมของ</t>
  </si>
  <si>
    <t>เพื่อเป็นการอุดหนุนกิจกรรม</t>
  </si>
  <si>
    <t>อุดหนุนส่วนราชการ</t>
  </si>
  <si>
    <t>สำนักปลัด</t>
  </si>
  <si>
    <t>ศูนย์ปฏิบัติการร่วมใน</t>
  </si>
  <si>
    <t>ของศูนย์ปฏิบัติการร่วมใน</t>
  </si>
  <si>
    <t>งานสร้าง</t>
  </si>
  <si>
    <t>การช่วยเหลือ</t>
  </si>
  <si>
    <t>การช่วยเหลือของประชา</t>
  </si>
  <si>
    <t>ความเข็ม</t>
  </si>
  <si>
    <t>ประชาชนของ อปท</t>
  </si>
  <si>
    <t>ชน ของ อปท</t>
  </si>
  <si>
    <t>แข็งของ</t>
  </si>
  <si>
    <t>ศูนย์ต่อสู้เพื่อเอาชนะยาเสพติด</t>
  </si>
  <si>
    <t>ชุมชน</t>
  </si>
  <si>
    <t>โครงการป้องกันและแก้ไขปัญหา</t>
  </si>
  <si>
    <t>ยาเสพติด</t>
  </si>
  <si>
    <t>อุดหนุนสถานีตำรวจภูธรวัฒนานคร</t>
  </si>
  <si>
    <t>อุดหนุนการจัดงานวันเฉลิม</t>
  </si>
  <si>
    <t>เพื่อเป็นการอุดหนุนการจัด</t>
  </si>
  <si>
    <t>พระชนมพรรษาสมเด็จ</t>
  </si>
  <si>
    <t>งานเฉลิมพระเกียรติพระเจ้า</t>
  </si>
  <si>
    <t>พระเจ้าอยู่หัวมหาวชิรา</t>
  </si>
  <si>
    <t>อยู่หัวมหาวชิราลงกรณ์</t>
  </si>
  <si>
    <t>ลงกรณ์บดินทรเทพวรางกูร</t>
  </si>
  <si>
    <t>บดินทรเทพวรางกูร</t>
  </si>
  <si>
    <t xml:space="preserve">วันเฉลิมพระชนมพรรษา สมเด็จพระนางเจ้าสุทิดา </t>
  </si>
  <si>
    <t>พัชรสุธาพิมลลักษณ พระบรมราชินี - 3 มิถุนายน .</t>
  </si>
  <si>
    <t>สนับสนุนหมู่บ้าน/ชุมชน</t>
  </si>
  <si>
    <t>เพื่อสนับสนุนหมู่บ้าน/ชุมชน</t>
  </si>
  <si>
    <t>อุดหนุนสำนักงานท้องถิ่นจังหวัด</t>
  </si>
  <si>
    <t>ลดปริมาณขยะมูลฝอย</t>
  </si>
  <si>
    <t>สำนักงาน</t>
  </si>
  <si>
    <t>บริหารจัดการขยะมูลฝอย</t>
  </si>
  <si>
    <t>ปลัด</t>
  </si>
  <si>
    <t>องค์กรปกครองส่วนท้องถิ่นและ</t>
  </si>
  <si>
    <t>ป้องกันบำบัดและฝึก</t>
  </si>
  <si>
    <t>เพื่อป้องกันและฝึกอาชีพ</t>
  </si>
  <si>
    <t>รายการป้องกันบำบัดและฝึกอาชีพ</t>
  </si>
  <si>
    <t>ประชาชนได้เข้ารับบำบัด</t>
  </si>
  <si>
    <t>กองการ</t>
  </si>
  <si>
    <t>ตามโครงการป้องกันและแก้ไข</t>
  </si>
  <si>
    <t>และฝึกอาชีพ</t>
  </si>
  <si>
    <t>ศึกษา</t>
  </si>
  <si>
    <t>ปัญหายาเสพติดในเขตพื้นที่</t>
  </si>
  <si>
    <t xml:space="preserve">อปท. </t>
  </si>
  <si>
    <t>โครงการจัดทำธนาคาร</t>
  </si>
  <si>
    <t>เพื่อจัดทำธนาคารน้ำใต้ดิน</t>
  </si>
  <si>
    <t>จัดทำธนาคารน้ำใต้ดิน</t>
  </si>
  <si>
    <t>ประชาชนมีน้ำไว้ใช้ใน</t>
  </si>
  <si>
    <t>น้ำใต้ดิน</t>
  </si>
  <si>
    <t>หน้าแล้ง</t>
  </si>
  <si>
    <t>โครงการ 1 อปท 1</t>
  </si>
  <si>
    <t>ถนนใส่ใจสิ่งแวดล้อมของ อปท</t>
  </si>
  <si>
    <t>โครงการถนนใส่ใจสิ่งแวดล้อม</t>
  </si>
  <si>
    <t>ประชาชนมีถนนที่สวยงาม</t>
  </si>
  <si>
    <t>ถนนใส่ใจสิ่งแวดล้อม</t>
  </si>
  <si>
    <t>และโครงการห้องน้ำสะอาด</t>
  </si>
  <si>
    <t>อุดหนุนกิจกรรมเฉลิมพระเกียรติ</t>
  </si>
  <si>
    <t>เพื่อโครงการส่งเสริมกิจกรรม</t>
  </si>
  <si>
    <t>โครงการส่งเสริมกิจกรรมเฉลิม</t>
  </si>
  <si>
    <t>ประชาชนได้มีโอกาส</t>
  </si>
  <si>
    <t>วันเฉลิมพระชนมพรรษา</t>
  </si>
  <si>
    <t>เฉลิมพระเกียรติ</t>
  </si>
  <si>
    <t>พระเกียรติ</t>
  </si>
  <si>
    <t xml:space="preserve">เฉลิมพระเกียรติ </t>
  </si>
  <si>
    <t>สมเด็จพระนางเจ้า</t>
  </si>
  <si>
    <t>สิริกิติ์พระบรมราชินีนาถ</t>
  </si>
  <si>
    <t>ประชาชนได้มีโอกาสเฉลิม</t>
  </si>
  <si>
    <t xml:space="preserve">พระเกียรติ </t>
  </si>
  <si>
    <t>โครงการส่งเสริมกิจ</t>
  </si>
  <si>
    <t>กรรมเฉลิมพระเกียรติ</t>
  </si>
  <si>
    <t>รวมโครงการฯ</t>
  </si>
  <si>
    <t>รวมเงินทั้งสิ้น</t>
  </si>
  <si>
    <t>แหล่ง</t>
  </si>
  <si>
    <t>ที่มา</t>
  </si>
  <si>
    <t xml:space="preserve">ผลประโยชน์ทับซ้อน  ข้อบังคับ </t>
  </si>
  <si>
    <t xml:space="preserve">ประมวลจริยธรรม </t>
  </si>
  <si>
    <t>จริยธรรม กิจการบ้านเมืองที่ดี</t>
  </si>
  <si>
    <t>ประจำปี 2566-2570</t>
  </si>
  <si>
    <t>โครงการแข่งขันกีฬา</t>
  </si>
  <si>
    <t>ผู้สูงอายุในตำบล</t>
  </si>
  <si>
    <t>วัฒนานคร</t>
  </si>
  <si>
    <t>เข้าร่วมโครงการ</t>
  </si>
  <si>
    <t>ร้อยละ ๘๐</t>
  </si>
  <si>
    <t>โครงการส่งเสริมการเรียนรู้</t>
  </si>
  <si>
    <t>สำหรับผู้สูงอายุและ</t>
  </si>
  <si>
    <t>บุคคลที่เข้าสู่วัยผู้สูงอายุ</t>
  </si>
  <si>
    <t>(รร.ผู้สูงอายุ)</t>
  </si>
  <si>
    <t>เพื่อเสริมสร้างการพัฒนาตน</t>
  </si>
  <si>
    <t>เองและการเรียนรู้ตลอดชีวิต</t>
  </si>
  <si>
    <t>ของผู้สูงาอยุและผู้เข้าสู่วัย</t>
  </si>
  <si>
    <t>ผู้สูงอายุ</t>
  </si>
  <si>
    <t xml:space="preserve">ผู้สูงอายุและผู้เข้าสู่วัย </t>
  </si>
  <si>
    <t>๕๕ ปีขึ้นไป</t>
  </si>
  <si>
    <t>ผู้สูงอายุมีพื้นที่</t>
  </si>
  <si>
    <t>ในการเรียนรู้</t>
  </si>
  <si>
    <t>โครงการให้ความช่วย</t>
  </si>
  <si>
    <t>เหลือประชาชนด้าน</t>
  </si>
  <si>
    <t>การส่งเสริมและ</t>
  </si>
  <si>
    <t>พัฒนาคุณภาพชีวิต</t>
  </si>
  <si>
    <t>เพื่อการให้ความช่วยเหลือ</t>
  </si>
  <si>
    <t>ประชาชนด้านการส่งเสริม</t>
  </si>
  <si>
    <t>และพัฒนาคุณภาพชีวิต</t>
  </si>
  <si>
    <t>การให้ความช่วยเหลือ</t>
  </si>
  <si>
    <t>อปท.สามารถให้</t>
  </si>
  <si>
    <t>ความช่วยเหลือ</t>
  </si>
  <si>
    <t>ประชาชนที่ได้รับ</t>
  </si>
  <si>
    <t>ความเดือดร้อน</t>
  </si>
  <si>
    <t>แผนงานสร้างความเข็มแข็งของชุมชน</t>
  </si>
  <si>
    <t>ข ยุทธศาสตร์การพัฒนาขององค์กรปกครองส่วนท้องถิ่นในเขตจังหวัด  ประชาชนมีคุณภาพ</t>
  </si>
  <si>
    <t>โครงการส่งเสริมผู้สูงอายุ</t>
  </si>
  <si>
    <t>และสถาบันครอบครัว</t>
  </si>
  <si>
    <t>ตำบลวัฒนานคร</t>
  </si>
  <si>
    <t>เพื่อเป็นการรณรงค์ให้สังคม</t>
  </si>
  <si>
    <t>ได้ตระหนักถึงคุณค่าความ</t>
  </si>
  <si>
    <t>สำคัญของผู้สูงอายุและ</t>
  </si>
  <si>
    <t>ครอบครัว</t>
  </si>
  <si>
    <t>ประชาชนในตำบล</t>
  </si>
  <si>
    <t>ตระหนักถึงคุณค่า</t>
  </si>
  <si>
    <t>และความสำคัญ</t>
  </si>
  <si>
    <t>ของครอบครัว</t>
  </si>
  <si>
    <t>ผู้สูงอายุมีการจัดกิจกรรม</t>
  </si>
  <si>
    <t>โครงการส่งเสริมคุณภาพ</t>
  </si>
  <si>
    <t>ชีวิต</t>
  </si>
  <si>
    <t>โครงการ อบต เคลื่อนที่</t>
  </si>
  <si>
    <t>กิจกรรมออกตรวจเยี่ยม</t>
  </si>
  <si>
    <t>ผู้รับเบี้ยยังชีพ ผู้สูงอายุ</t>
  </si>
  <si>
    <t xml:space="preserve">ผู้พิการ </t>
  </si>
  <si>
    <t>เพื่อเป็นการปฏิบัติงานในเชิง</t>
  </si>
  <si>
    <t>รุก อำนวยความสะดวกใน</t>
  </si>
  <si>
    <t>การติดต่อราชการของ</t>
  </si>
  <si>
    <t>ผู้สูงอายุ ผู้พิการ ผู้ป่วย</t>
  </si>
  <si>
    <t>เอดส์ ประชาชนในตำบล</t>
  </si>
  <si>
    <t>ได้รับการบริการ</t>
  </si>
  <si>
    <t>โครงการส่งเสริมศิลป</t>
  </si>
  <si>
    <t>วัฒนธรรมและภูมิปัญญา</t>
  </si>
  <si>
    <t>ท้องถิ่น</t>
  </si>
  <si>
    <t>เพื่อให้อนุชนรุ่นหลังได้เรียน</t>
  </si>
  <si>
    <t>รู้ศิลปวัฒนธรรมภูมิปัญญา</t>
  </si>
  <si>
    <t>ท้องถิ่นจากผู้สูงอายุ</t>
  </si>
  <si>
    <t>เด็กเยาวชนผู้สูงอายุและ</t>
  </si>
  <si>
    <t>ปราชญ์ชุมชนมีการจัด</t>
  </si>
  <si>
    <t>กิจกรรมถ่ายทอดภูมิ</t>
  </si>
  <si>
    <t>ปัญญาท้องถิ่น</t>
  </si>
  <si>
    <t>จำนวนผู้เข้าร่วม</t>
  </si>
  <si>
    <t>กิจกรรม โครงการ</t>
  </si>
  <si>
    <t>เด็กและเยาวชนได้รับการ</t>
  </si>
  <si>
    <t>ถ่ายทอดศิลปวัฒน</t>
  </si>
  <si>
    <t>โครงการกิจกรรมครอบ</t>
  </si>
  <si>
    <t>ครัวสานสัมพันธ์</t>
  </si>
  <si>
    <t>เพื่อให้สมาชิกในครอบครัว</t>
  </si>
  <si>
    <t>มีส่วนร่วมในการทำกิจ</t>
  </si>
  <si>
    <t>กรรมเพื่อสร้างสัมพันธ</t>
  </si>
  <si>
    <t>ภาพที่ดีของครอบครัว</t>
  </si>
  <si>
    <t>สมาชิกในครอบครัวประ</t>
  </si>
  <si>
    <t>ชาชนตำบลวัฒนานคร</t>
  </si>
  <si>
    <t>ครอบครัวได้ทำ</t>
  </si>
  <si>
    <t>กิจกรรมเสริม</t>
  </si>
  <si>
    <t>สร้างความ</t>
  </si>
  <si>
    <t>สัมพันธ์</t>
  </si>
  <si>
    <t>โครงการพัฒนาแกนนำ</t>
  </si>
  <si>
    <t>เด็กและเยาวชนตำบล</t>
  </si>
  <si>
    <t>เพื่อพัฒนาศักยภาพ ภาวะ</t>
  </si>
  <si>
    <t>เด็กและเยาวชน</t>
  </si>
  <si>
    <t>แกนนำเด็กและเยาวชน</t>
  </si>
  <si>
    <t>ในพื้นที่ตำบล</t>
  </si>
  <si>
    <t>โครงการส่งเสริมความรู้</t>
  </si>
  <si>
    <t>และสร้างความตระหนัก</t>
  </si>
  <si>
    <t>ถึงความเสมอภาคระหว่าง</t>
  </si>
  <si>
    <t>หญิงชาย</t>
  </si>
  <si>
    <t>เพื่อให้ประชาชนรับรู้ถึงโทษ</t>
  </si>
  <si>
    <t>และความคุ้มครองทางกฏ</t>
  </si>
  <si>
    <t>หมาย พรบ คุ้มครองผู้ถูก</t>
  </si>
  <si>
    <t>กระทำ ความรุนแรงในครอบ</t>
  </si>
  <si>
    <t>ครัว พ.ศ. ๒๕๕๐</t>
  </si>
  <si>
    <t>ประชาชนในตำบล มีการ</t>
  </si>
  <si>
    <t>จัดกิจกรรมให้ความรู้เกี่ยว</t>
  </si>
  <si>
    <t>กับการเสมอภาค</t>
  </si>
  <si>
    <t>โครงการเสริมสร้างเครือ</t>
  </si>
  <si>
    <t>ข่ายและพัฒนาศักยภาพ</t>
  </si>
  <si>
    <t>สภาเด็กและเยาวชน</t>
  </si>
  <si>
    <t>เพื่อเปิดโอกาสให้เด็กและ</t>
  </si>
  <si>
    <t>เยาวชนได้แสดงออกซึ่งความ</t>
  </si>
  <si>
    <t>คิดเห็น ความรู้ ความสามา</t>
  </si>
  <si>
    <t>รถ ตามถนัด</t>
  </si>
  <si>
    <t>สภาเด็กและเยาวชนแกน</t>
  </si>
  <si>
    <t>นำเด็ก และผู้นำชุมชน</t>
  </si>
  <si>
    <t>เยาวชนในตำบล</t>
  </si>
  <si>
    <t>โครงการฝึกอบรมและ</t>
  </si>
  <si>
    <t>พัฒนาเครือข่ายการจัด</t>
  </si>
  <si>
    <t>สวัสดิการสังคมผู้สูงอายุ</t>
  </si>
  <si>
    <t>เครือข่ายได้มีโอกาสศึกษา</t>
  </si>
  <si>
    <t>เรียนรู้เกี่ยวกับการจัดสวัสดิ</t>
  </si>
  <si>
    <t>การผู้สูงอายุ</t>
  </si>
  <si>
    <t>ผู้สูงอายุ ชมรมผู้สูงอายุ</t>
  </si>
  <si>
    <t>และผู้นำชุมชน</t>
  </si>
  <si>
    <t>โครงการคนพิการใน</t>
  </si>
  <si>
    <t>ครอบครัวสุขสันต์ชุมชน</t>
  </si>
  <si>
    <t>ร่วมใจ</t>
  </si>
  <si>
    <t>เพื่อส่งเสริมสนับสนุนประกอบ</t>
  </si>
  <si>
    <t>กิจกรรมร่วมกันของคนพิการ</t>
  </si>
  <si>
    <t>จำนวนคนพิการและผู้ดู</t>
  </si>
  <si>
    <t>แลคนพิการเข้าร่วม</t>
  </si>
  <si>
    <t>เพื่อให้เกิดความ</t>
  </si>
  <si>
    <t>เข้าใจซึ่งกันและ</t>
  </si>
  <si>
    <t>กันของสมาชิกใน</t>
  </si>
  <si>
    <t>โครงการอบรมให้ความรู้</t>
  </si>
  <si>
    <t>เรื่องสิทธิและบทบาท</t>
  </si>
  <si>
    <t>สตรี</t>
  </si>
  <si>
    <t>เพื่อส่งเสริมศักยภาพของสตรี</t>
  </si>
  <si>
    <t>และการมีส่วนร่วมการพัฒนา</t>
  </si>
  <si>
    <t>การอบรมให้ความรู้สร้าง</t>
  </si>
  <si>
    <t>ทัศนคติให้แก่ผู้หญิงทุก</t>
  </si>
  <si>
    <t>ช่วงวัย</t>
  </si>
  <si>
    <t>ร้อยละของผู้หญิง</t>
  </si>
  <si>
    <t>ที่เข้าร่วมกิจกรรม</t>
  </si>
  <si>
    <t>ขับเคลื่อนการพํฒนา</t>
  </si>
  <si>
    <t>ตำบลโดยการมี</t>
  </si>
  <si>
    <t>ส่วนร่วม</t>
  </si>
  <si>
    <t>โครงการให้ความช่วยเหลือ</t>
  </si>
  <si>
    <t>เพื่อให้ความช่วยเหลือประชาชน</t>
  </si>
  <si>
    <t>ช่วยเหลือประชาชน  ภายในตำบลวัฒนานคร</t>
  </si>
  <si>
    <t>จำนวนประชา</t>
  </si>
  <si>
    <t>ประชาชนที่ได้รับความ</t>
  </si>
  <si>
    <t>ด้านคุณภาพชีวิต ป้องกันและ</t>
  </si>
  <si>
    <t>ให้มีคุณภาพ</t>
  </si>
  <si>
    <t>ชนที่ได้รับ</t>
  </si>
  <si>
    <t>ช่วยเหลือ มีคุณภาพชีวิด</t>
  </si>
  <si>
    <t xml:space="preserve">บรรเทาสาธารณภัย </t>
  </si>
  <si>
    <t xml:space="preserve"> - โรคติดต่อ โรคระบาด </t>
  </si>
  <si>
    <t>ที่ดีขึ้น บรรเทาปัญหา</t>
  </si>
  <si>
    <t>สวัสดิการ</t>
  </si>
  <si>
    <t>โรคระบาด /โรคติดต่อ</t>
  </si>
  <si>
    <t xml:space="preserve"> -ป้องกันและบรรเทาสาธารณภัย</t>
  </si>
  <si>
    <t xml:space="preserve">ต่างๆ  </t>
  </si>
  <si>
    <t>งานป้องกันฯ</t>
  </si>
  <si>
    <t>จัดซื้อเครื่องวัดความดัน</t>
  </si>
  <si>
    <t>จำนวน</t>
  </si>
  <si>
    <t>มีเครื่องตรวจ</t>
  </si>
  <si>
    <t xml:space="preserve">เครื่องชั่งน้ำหนัก </t>
  </si>
  <si>
    <t xml:space="preserve">จำนวน 5 ชุด </t>
  </si>
  <si>
    <t>อุปกรณ์</t>
  </si>
  <si>
    <t>ร่างกายที่</t>
  </si>
  <si>
    <t>เครื่องตรวจน้ำตาล</t>
  </si>
  <si>
    <t>ที่เพิ่มขึ้น</t>
  </si>
  <si>
    <t>เพียงพอ</t>
  </si>
  <si>
    <t>จัดซื้อเครื่องออกกำลัง</t>
  </si>
  <si>
    <t>เพื่อให้ประชาชนมีสุขภาพแข็ง</t>
  </si>
  <si>
    <t>จัดหาเครื่องออกกำลังกาย</t>
  </si>
  <si>
    <t>แรง</t>
  </si>
  <si>
    <t>เครื่องออก</t>
  </si>
  <si>
    <t>ที่ออกกำลัง</t>
  </si>
  <si>
    <t>กำลังกาย</t>
  </si>
  <si>
    <t>กาย</t>
  </si>
  <si>
    <t>โครงการป้องกันและควบ</t>
  </si>
  <si>
    <t xml:space="preserve">จัดทำหมันสุนัข แมว </t>
  </si>
  <si>
    <t>จำนวนหมา</t>
  </si>
  <si>
    <t>คุมโรคพิษสุนัขบ้า/โครง</t>
  </si>
  <si>
    <t>ป้องกันและควบคุมโรคพิษสุนัขบ้า</t>
  </si>
  <si>
    <t>แมว ที่ได้รับ</t>
  </si>
  <si>
    <t>ปลอดภัยจาก</t>
  </si>
  <si>
    <t>การผ่าตัดทำหมันสุนัข</t>
  </si>
  <si>
    <t>การผ่าตัด</t>
  </si>
  <si>
    <t>โรคพิษสุนัข</t>
  </si>
  <si>
    <t>และแมวของ อบต</t>
  </si>
  <si>
    <t>ทำหมัน</t>
  </si>
  <si>
    <t>บ้า</t>
  </si>
  <si>
    <t xml:space="preserve">อบรม อสม </t>
  </si>
  <si>
    <t>เพื่ออบรม อสม ให้มีความรู้</t>
  </si>
  <si>
    <t>จำนวน อสม</t>
  </si>
  <si>
    <t>ประชาชนได้</t>
  </si>
  <si>
    <t>ในการรณรงค์ป้องกันโรคไข้เลือด</t>
  </si>
  <si>
    <t>ที่ได้อบรม</t>
  </si>
  <si>
    <t>ไข้เลือดออก</t>
  </si>
  <si>
    <t>ป้องกันแก้ไขปัญหา</t>
  </si>
  <si>
    <t>เพื่อรณรงค์ป้องกันแก้ไขปัญหา</t>
  </si>
  <si>
    <t>จำนวนประ</t>
  </si>
  <si>
    <t xml:space="preserve">โรคระบาด </t>
  </si>
  <si>
    <t>โรคระบาดหรืออันตรายจากเชื้อโรค</t>
  </si>
  <si>
    <t>ชาชนที่</t>
  </si>
  <si>
    <t>ปลอดภัย</t>
  </si>
  <si>
    <t>โรคระบาด</t>
  </si>
  <si>
    <t>โครงการบิ๊กคลีนนี่งเดย์</t>
  </si>
  <si>
    <t>เพื่อรณรงค์จัดทำโครงการบิ๊กคลีน</t>
  </si>
  <si>
    <t>จำนวนหมู่</t>
  </si>
  <si>
    <t>นิ่งเดย์</t>
  </si>
  <si>
    <t>บ้านที่ได้รับ</t>
  </si>
  <si>
    <t>ทำโครงการ</t>
  </si>
  <si>
    <t>ประชารัฐไร้ขยะ</t>
  </si>
  <si>
    <t>แยกขยะได้</t>
  </si>
  <si>
    <t>อย่างถูกต้อง</t>
  </si>
  <si>
    <t xml:space="preserve">กาย </t>
  </si>
  <si>
    <t>โครงการฝึกอบรม ส่งเสริม</t>
  </si>
  <si>
    <t>อาชีพแก่ประชาชน</t>
  </si>
  <si>
    <t>โครงการจัดทำสิ่งอำนวย</t>
  </si>
  <si>
    <t>ความสะดวกสำหรับผู้</t>
  </si>
  <si>
    <t>สุงอายุและคนพิการ</t>
  </si>
  <si>
    <t>เพื่อส่งเสริมความเข้มแข็งของ</t>
  </si>
  <si>
    <t>ประชาชน/กลุ่มอาชีพ</t>
  </si>
  <si>
    <t>เพื่อจัดทำสิ่งอำนวยความ</t>
  </si>
  <si>
    <t>สะดวกให้ผู้สูงอายุ คนพิการ</t>
  </si>
  <si>
    <t>ในการใช้ชีวิตประจำวัน</t>
  </si>
  <si>
    <t>การฝึกอบรมส่งเสริมอาชีพ</t>
  </si>
  <si>
    <t>ให้แก่ คนพิการ ผุ้สูงอายุ</t>
  </si>
  <si>
    <t>เด็ก ประชาชน</t>
  </si>
  <si>
    <t>ผู้สูงอายุ และคนพิการ</t>
  </si>
  <si>
    <t>ประชาชนที่เข้า</t>
  </si>
  <si>
    <t>ร่วมโครงการ</t>
  </si>
  <si>
    <t>จัดทำสิ่งอำนวย</t>
  </si>
  <si>
    <t>ความสะดวกให้</t>
  </si>
  <si>
    <t>แก่ผู้สูงอายุ</t>
  </si>
  <si>
    <t>ประชาชนมีรายได้</t>
  </si>
  <si>
    <t>เพิ่มขึ้น</t>
  </si>
  <si>
    <t>ผู้สูงอายุ และคน</t>
  </si>
  <si>
    <t>พิการมีสิ่งอำนวย</t>
  </si>
  <si>
    <t>โครงการพัฒนาคุณภาพ</t>
  </si>
  <si>
    <t>ชีวิตคนพิการ</t>
  </si>
  <si>
    <t>เพื่อส่งเสริมการพัฒนาศักย</t>
  </si>
  <si>
    <t>ภาพคนพิการในพื้นที่</t>
  </si>
  <si>
    <t>กิจกรรมฝึกอบรมคนพิการ</t>
  </si>
  <si>
    <t>จำนวนไม่น้อยกว่า ๕๐ คน</t>
  </si>
  <si>
    <t>ร้อยละของคน</t>
  </si>
  <si>
    <t>พิการที่ได้รับการ</t>
  </si>
  <si>
    <t>พัฒนา</t>
  </si>
  <si>
    <t>คนพิการมีคุณภาพ</t>
  </si>
  <si>
    <t>ชีวิตที่ดีขึ้น</t>
  </si>
  <si>
    <t>โครงการพัฒนรอาสา</t>
  </si>
  <si>
    <t>สมัครดูแลผู้สูวอายุและ</t>
  </si>
  <si>
    <t>ผู้พิการ</t>
  </si>
  <si>
    <t>เพื่อให้อาสาสมัครดูแลคน</t>
  </si>
  <si>
    <t>พิการ อสม มีสักยภาพในการ</t>
  </si>
  <si>
    <t>ดูแลได้อย่างถูกต้อง</t>
  </si>
  <si>
    <t>มีการจัดฝึกอบรม อสม</t>
  </si>
  <si>
    <t>อย่างน้อย ๑ รุ่น</t>
  </si>
  <si>
    <t>จำนวนผู้เช้าร่วม</t>
  </si>
  <si>
    <t>กิจกรรม</t>
  </si>
  <si>
    <t>ผู้สูงอายุ คนพิการ</t>
  </si>
  <si>
    <t>ได้รับการดูแล</t>
  </si>
  <si>
    <t>อย่างเพียงพอ</t>
  </si>
  <si>
    <t>โครงการปันรัก ปันน้ำใจ</t>
  </si>
  <si>
    <t>ห่วงใยผู้สูงอายุ คนพิการ</t>
  </si>
  <si>
    <t>เพื่อดูแลผู้ที่มีปัญหาด้านสุข</t>
  </si>
  <si>
    <t>ภาพทั้งด้านร่างกายจิตใจ</t>
  </si>
  <si>
    <t>ผู้สูงอายุและผู้พิการ</t>
  </si>
  <si>
    <t>ที่ประสบปัญหา</t>
  </si>
  <si>
    <t>ผู้สูงอายุ พิการ และ</t>
  </si>
  <si>
    <t>กลุ่มด้อยโอกาส</t>
  </si>
  <si>
    <t>ได้รับการดูแลอย่าง</t>
  </si>
  <si>
    <t>ต่อเนื่อง</t>
  </si>
  <si>
    <t>โครงการส่งเสริมอาชีพ</t>
  </si>
  <si>
    <t>ผู้สูงอายุ ผู้พิการ และ</t>
  </si>
  <si>
    <t>ผู้ด้อยโอกาส</t>
  </si>
  <si>
    <t>เพื่อฝึกทักษะด้านอาชีพให้กับ</t>
  </si>
  <si>
    <t>ผู้สูงอายุ ผู้พิการและผู้ด้อย</t>
  </si>
  <si>
    <t>โอกาส</t>
  </si>
  <si>
    <t>ผู้สูงอายุ ผู้พิการ และผู้</t>
  </si>
  <si>
    <t>ด้อยโอกาส จัดฝึกอบรม</t>
  </si>
  <si>
    <t>โครงการศูนย์บริการคน</t>
  </si>
  <si>
    <t>พิการ</t>
  </si>
  <si>
    <t>เพื่อให้คนพิการที่อยู่ในพื้นที่</t>
  </si>
  <si>
    <t>ความรับผิดชอบได้เข้าถึง</t>
  </si>
  <si>
    <t>บริการ</t>
  </si>
  <si>
    <t>คนพิการ ผู้ดูแลคนพิการ</t>
  </si>
  <si>
    <t>ผู้พิการได้รับการ</t>
  </si>
  <si>
    <t>ประสานความช่วย</t>
  </si>
  <si>
    <t>เหลือ</t>
  </si>
  <si>
    <t>โครงการจัดตั้งศูนย์คุ้ม</t>
  </si>
  <si>
    <t>ครองคนไร้ที่พึงในชุมชน</t>
  </si>
  <si>
    <t>บูรณาการ</t>
  </si>
  <si>
    <t>เพื่อดำเนินการสำรวจ จัดทำ</t>
  </si>
  <si>
    <t>ข้อมูลผู้ด้อยโอกาส คนไร้</t>
  </si>
  <si>
    <t>ที่พึง</t>
  </si>
  <si>
    <t>ผู้ด้อยโอกาส คนไร้ที่พึง</t>
  </si>
  <si>
    <t>จำนวนผู้ด้วยโอกาส</t>
  </si>
  <si>
    <t>ในพื้นที่ได้รับการ</t>
  </si>
  <si>
    <t>ผู้ด้อยโอกสสได้รับ</t>
  </si>
  <si>
    <t>การส่งเสริม</t>
  </si>
  <si>
    <t>โครงการจ้างงานเพื่อ</t>
  </si>
  <si>
    <t>สวัสดิการสังคม</t>
  </si>
  <si>
    <t>เพื่อเป็นการจ้างงานผุ้สูงอายุ</t>
  </si>
  <si>
    <t>ผู้สูงอายุ ผู้ประสบปัญหา</t>
  </si>
  <si>
    <t>ทางสังคม</t>
  </si>
  <si>
    <t>จำนวนการจ้าง</t>
  </si>
  <si>
    <t>ผู้สูงอายุ ประสบ</t>
  </si>
  <si>
    <t>ปัญหาทางสังคม</t>
  </si>
  <si>
    <t>โครงการพัฒนาที่อยู่แก่</t>
  </si>
  <si>
    <t>เพื่อช่วยเหลือผู้สูงอายุที่ขาด</t>
  </si>
  <si>
    <t>แคลนบ้านพักอาศัย</t>
  </si>
  <si>
    <t>ก่อสร้าง ปรับปรุง สภาพ</t>
  </si>
  <si>
    <t>แวดล้อม</t>
  </si>
  <si>
    <t>จำนวนประชาชน</t>
  </si>
  <si>
    <t>ที่ได้รับการช่วย</t>
  </si>
  <si>
    <t>ผู้สูงอายุมีที่อยู่</t>
  </si>
  <si>
    <t>อาศัย ที่มั่นคง</t>
  </si>
  <si>
    <t>แข็งแรง</t>
  </si>
  <si>
    <t>โครงการกิจกรรมวัน</t>
  </si>
  <si>
    <t>คนพิการ</t>
  </si>
  <si>
    <t>เพื่อให้คนพิการมีความรู้</t>
  </si>
  <si>
    <t>ความเข้าใจ เกี่ยวกับแนวทาง</t>
  </si>
  <si>
    <t>ในการพัฒนาคุณภาพชีวิต</t>
  </si>
  <si>
    <t>คนพิการและผู้ดูแล</t>
  </si>
  <si>
    <t>การขับเคลื่อนปรัชญา</t>
  </si>
  <si>
    <t>เศรษฐกิจพอเพียงภาย</t>
  </si>
  <si>
    <t>เพื่อเป็นแหล่งเรียนรู้ทางการ</t>
  </si>
  <si>
    <t>เกษตรควบคู่กการปฏิบัติทั้ง</t>
  </si>
  <si>
    <t>ภาคทฤษฏีและปฏิบัติ</t>
  </si>
  <si>
    <t>ผู้นำท้องถิ่น กลุ่มเกษตร</t>
  </si>
  <si>
    <t>และบุคคลทั่วไป</t>
  </si>
  <si>
    <t>จำนวนคนพิการ</t>
  </si>
  <si>
    <t>ที่ได้ร่วมกิจกรรม</t>
  </si>
  <si>
    <t>ผู้พิการได้แลกเปลี่ยน</t>
  </si>
  <si>
    <t xml:space="preserve">เรียนรู้ </t>
  </si>
  <si>
    <t>โครงการได้รับ</t>
  </si>
  <si>
    <t>การเสริมสร้าง</t>
  </si>
  <si>
    <t>ความรู้ในการดำ</t>
  </si>
  <si>
    <t>เนินกิจกรรม</t>
  </si>
  <si>
    <t>ทำให้เกษตรกรได้</t>
  </si>
  <si>
    <t>รับความรู้และภูมิ</t>
  </si>
  <si>
    <t>โครงการฝึกอบรมการ</t>
  </si>
  <si>
    <t xml:space="preserve">ป้องกันและระงับอัคคีภัย </t>
  </si>
  <si>
    <t>เพื่อให้ผู้เข้าอบรมมีความรู้แ</t>
  </si>
  <si>
    <t>ละศักยภาพในการป้องกันภัย</t>
  </si>
  <si>
    <t>และสมาชิก อปพร.</t>
  </si>
  <si>
    <t>ผู้นำชุมชน พนักงาน</t>
  </si>
  <si>
    <t xml:space="preserve">ร้อยละ 80 </t>
  </si>
  <si>
    <t>ของผู้เข้าอบรมมี</t>
  </si>
  <si>
    <t>ความรู้และศัก</t>
  </si>
  <si>
    <t>ยภาพในการป้อง</t>
  </si>
  <si>
    <t>กันภัยมากขึ้น</t>
  </si>
  <si>
    <t>ผู้เข้าอบรมมีความรู้</t>
  </si>
  <si>
    <t>และความเข้าใจใน</t>
  </si>
  <si>
    <t>การป้องกันและ</t>
  </si>
  <si>
    <t>ระงับอัคคีภัย</t>
  </si>
  <si>
    <t>งานป้องกัน</t>
  </si>
  <si>
    <t>โครงการฝึกซ้อมการ</t>
  </si>
  <si>
    <t>ป้องกันวาตภัยและ</t>
  </si>
  <si>
    <t xml:space="preserve">อุทกภัย </t>
  </si>
  <si>
    <t>เพื่อให้ผู้เข้ารับการฝึกอบรมมี</t>
  </si>
  <si>
    <t>ความรู้ ความสามารถในการ</t>
  </si>
  <si>
    <t>แก้ปัญหา</t>
  </si>
  <si>
    <t>และสมาชิก อปพร</t>
  </si>
  <si>
    <t>ร้อยละ 81</t>
  </si>
  <si>
    <t>ระงับวาตภัยและ</t>
  </si>
  <si>
    <t>อุทกภัย</t>
  </si>
  <si>
    <t>โครงการจิตอาสาพัฒนา</t>
  </si>
  <si>
    <t>เราทำความดีด้วยหัวใจ</t>
  </si>
  <si>
    <t>เพื่อปลูกฝักและสร้างจิตสำนึก</t>
  </si>
  <si>
    <t>ให้แก่ประชาชนในการบำเพ็ญ</t>
  </si>
  <si>
    <t>ตนให้เป็นประโยชน์ต่อชุมชน</t>
  </si>
  <si>
    <t>สังคมและประเทศชาติ</t>
  </si>
  <si>
    <t>สมาชิก อปพร และ</t>
  </si>
  <si>
    <t>ประชาชนทั่วไป</t>
  </si>
  <si>
    <t>ของจิตอาสาเข้า</t>
  </si>
  <si>
    <t>ร่วมกิจกรรม</t>
  </si>
  <si>
    <t>จิตอาสา</t>
  </si>
  <si>
    <t>เข้าร่วมกิจกรรม</t>
  </si>
  <si>
    <t>พัฒนาสาธารณ</t>
  </si>
  <si>
    <t>ประโยชน์</t>
  </si>
  <si>
    <t>โครงการฝึกอบรมทบทวน</t>
  </si>
  <si>
    <t>ชุดปฏิบัติการจิตอาสา</t>
  </si>
  <si>
    <t>ภัยพิบัติประจำ อบต</t>
  </si>
  <si>
    <t>เพื่อสนับสนุนให้โครงการจิต</t>
  </si>
  <si>
    <t>อาสาพระราชทาน ๙๐๔ วปร</t>
  </si>
  <si>
    <t>ในระดับพื้นที่ให้มีความ เข้มแข็ง</t>
  </si>
  <si>
    <t>และมีทักษะความรู้ ความชำนาญ</t>
  </si>
  <si>
    <t>ในการจัดการภัยพิบัติ</t>
  </si>
  <si>
    <t>จิตอาสาภัยพิบัติ อบต</t>
  </si>
  <si>
    <t>จำนวน ๕๓ คน</t>
  </si>
  <si>
    <t>โครงการส่งเสริมและ</t>
  </si>
  <si>
    <t>สนับสนุน ลดการเกิด</t>
  </si>
  <si>
    <t xml:space="preserve">อุบัติเหตุทางถนน </t>
  </si>
  <si>
    <t>(ศปถ อปท)</t>
  </si>
  <si>
    <t>เพื่อป้องกันและลดปัญหาอุบัติ</t>
  </si>
  <si>
    <t>เหตุทางถนนและลดความสูญ</t>
  </si>
  <si>
    <t>เสียที่อาจจะเกิดขึ้นในเขต</t>
  </si>
  <si>
    <t>ตำบล</t>
  </si>
  <si>
    <t>ประชาชนภายในตำบล</t>
  </si>
  <si>
    <t xml:space="preserve">วัฒนานคร จำนวน  </t>
  </si>
  <si>
    <t>14  หมู่บ้าน</t>
  </si>
  <si>
    <t>จำนวนการ</t>
  </si>
  <si>
    <t>เกิดอุบัติเหตุทาง</t>
  </si>
  <si>
    <t>ถนนลดลง</t>
  </si>
  <si>
    <t>เหตุลดลง</t>
  </si>
  <si>
    <t>การเกิดอุบัติ</t>
  </si>
  <si>
    <t>โครงการกิจกรรมป้อง</t>
  </si>
  <si>
    <t>กันและลดอุบัติเหตุทาง</t>
  </si>
  <si>
    <t>ถนนช่วงเทศกาลปีใหม่</t>
  </si>
  <si>
    <t>เพื่อให้ประชาชนเดินทาง</t>
  </si>
  <si>
    <t>สัญจรอย่างปลอดภัยและ</t>
  </si>
  <si>
    <t>มีความสุขในช่วยเทศกาล</t>
  </si>
  <si>
    <t>ปีใหม่</t>
  </si>
  <si>
    <t>เพื่อป้องกันและลดอุบัติเหตุทาง</t>
  </si>
  <si>
    <t>ถนนโดยเฉพาะถนนสายรอง</t>
  </si>
  <si>
    <t>ในตำบลวัฒนานคร</t>
  </si>
  <si>
    <t>จำนวนการเกิด</t>
  </si>
  <si>
    <t>อุบัติเหตุทางถนน</t>
  </si>
  <si>
    <t>ลดลง</t>
  </si>
  <si>
    <t>โครงการกิจกรรมป้องกัน</t>
  </si>
  <si>
    <t>และลดอุบัติเหตุทาง</t>
  </si>
  <si>
    <t>ถนนช่วงเทศกาลสงกรานต์</t>
  </si>
  <si>
    <t>สงกรานต์</t>
  </si>
  <si>
    <t>โครงการกิจกรรม</t>
  </si>
  <si>
    <t xml:space="preserve">บำเพ็ญสาธารณประโยชน์ </t>
  </si>
  <si>
    <t>เนื่องในวัน อปพร.</t>
  </si>
  <si>
    <t xml:space="preserve">เพื่อสร้างขวัญและกำลังใจ </t>
  </si>
  <si>
    <t xml:space="preserve">และเล็งเห็นถึงความสำคัญ </t>
  </si>
  <si>
    <t>ของสมาชิก อปพร</t>
  </si>
  <si>
    <t>ผู้บริหาร สมาชิก อบต</t>
  </si>
  <si>
    <t>กำนัน ผู้ใหญ่บ้าน สมาชิก</t>
  </si>
  <si>
    <t>๑๕๐ คน</t>
  </si>
  <si>
    <t>อปพร จิตอาสา จำนวน</t>
  </si>
  <si>
    <t xml:space="preserve">ร้อยละ ๙๐ </t>
  </si>
  <si>
    <t>ของผู้เข้า</t>
  </si>
  <si>
    <t>อปพร ทำ</t>
  </si>
  <si>
    <t>กิจกรรมบำเพ็ญ</t>
  </si>
  <si>
    <t>ประโยชน์สา</t>
  </si>
  <si>
    <t>ธารณะ</t>
  </si>
  <si>
    <t>จัดหาอุปกรณ์  สำหรับ</t>
  </si>
  <si>
    <t xml:space="preserve"> อสม ประจำหมู่บ้าน</t>
  </si>
  <si>
    <t>โครงการและแก้ไขปัญหา</t>
  </si>
  <si>
    <t>โรคระบาดหรืออันตราย</t>
  </si>
  <si>
    <t>จากเชื้อโรค</t>
  </si>
  <si>
    <t>เพื่อจัดทำโครงการประชารัฐ</t>
  </si>
  <si>
    <t>ไร้ขยะ</t>
  </si>
  <si>
    <t>เพื่อให้ชุมชนปลอดภัยจากเชื้อ</t>
  </si>
  <si>
    <t>ไวรัสโคโรน่า (COVIC 19)</t>
  </si>
  <si>
    <t>ประชาชนตำบลวัฒนานคร</t>
  </si>
  <si>
    <t xml:space="preserve">บุคลากร อบต </t>
  </si>
  <si>
    <t>จำนวนประชากร</t>
  </si>
  <si>
    <t>๓,๖๓๓ ครัวเรือน</t>
  </si>
  <si>
    <t>ชุมชนปลอดโรค</t>
  </si>
  <si>
    <t>คนปลอดภัยจาก</t>
  </si>
  <si>
    <t>เชื้อโรค</t>
  </si>
  <si>
    <t>จัดอบรม อสม ในการป้อง</t>
  </si>
  <si>
    <t>ออก โรคระบาด</t>
  </si>
  <si>
    <t>จัดทำโครงการป้องกัน</t>
  </si>
  <si>
    <t>แก้ไขปัญหาโรคระบาด</t>
  </si>
  <si>
    <t xml:space="preserve">จัดทำความสะอาดหมู่บ้าน </t>
  </si>
  <si>
    <t>เพื่อปลอดเชื้อโรค</t>
  </si>
  <si>
    <t>จัดทำโครงการกำจัดขยะ</t>
  </si>
  <si>
    <t>ทั้งด้าน คุณภาพชีวิต</t>
  </si>
  <si>
    <t>(ม.3)/ทั้งตำบล</t>
  </si>
  <si>
    <t>โครงการเด็กปฐมวัยใส่</t>
  </si>
  <si>
    <t>ใจภูมิปัญญาท้องถิ่น</t>
  </si>
  <si>
    <t>เพื่อจัดให้มีการศึกษาดูงาน</t>
  </si>
  <si>
    <t>แนวทางปรัชญาของเศรษฐ</t>
  </si>
  <si>
    <t>กิจพอเพียง</t>
  </si>
  <si>
    <t>๑ โครงการ</t>
  </si>
  <si>
    <t>ร้อยละผุ้เข้าร่วม</t>
  </si>
  <si>
    <t>กิจกรรมแนวทาง</t>
  </si>
  <si>
    <t>ปรัชญาของเศรษฐ</t>
  </si>
  <si>
    <t>เด็กประชาชน</t>
  </si>
  <si>
    <t>ได้มีส่วนร่วม</t>
  </si>
  <si>
    <t>แผนงาน</t>
  </si>
  <si>
    <t>กองการศึกษา</t>
  </si>
  <si>
    <t>โครงการส่งเสริมนันทนา</t>
  </si>
  <si>
    <t>การของเด็กปฐมวัย</t>
  </si>
  <si>
    <t>เพื่อจัดให้มีหรือเข้าร่วมการ</t>
  </si>
  <si>
    <t>แข่งขันกีฬาศูนย์พัฒนาเด็ก</t>
  </si>
  <si>
    <t>เล็ก</t>
  </si>
  <si>
    <t>ร้อยละผู้เข้าร่วม</t>
  </si>
  <si>
    <t>หน่วยงานได้ตระ</t>
  </si>
  <si>
    <t>หนักในการ</t>
  </si>
  <si>
    <t>แข่งขันกีฬา</t>
  </si>
  <si>
    <t>ศุนย์เด็ก</t>
  </si>
  <si>
    <t>กิจกรรมหนูน้อยรัก</t>
  </si>
  <si>
    <t>การอ่าน</t>
  </si>
  <si>
    <t>เพื่อส่งเสริมให้ผู้เรียนรักการอ่าน</t>
  </si>
  <si>
    <t>ร้อยละของผู้</t>
  </si>
  <si>
    <t>เรียนที่รักการอ่าน</t>
  </si>
  <si>
    <t>เด็กมีความ</t>
  </si>
  <si>
    <t>กระตือรือร้น</t>
  </si>
  <si>
    <t>และสนใจหนัง</t>
  </si>
  <si>
    <t>สือ</t>
  </si>
  <si>
    <t>กิจกรรมวันแม่</t>
  </si>
  <si>
    <t>เพื่อให้นักเรียนได้เข้าร่วมกิจ</t>
  </si>
  <si>
    <t>กรรมแสดงความกตัญญูกต</t>
  </si>
  <si>
    <t>เวที</t>
  </si>
  <si>
    <t>โครงการอาหารกลางวัน</t>
  </si>
  <si>
    <t>เพื่อจัดหาอาหารกฃางวัน สำ</t>
  </si>
  <si>
    <t>หรับเด็กนักเรียน</t>
  </si>
  <si>
    <t>๖ แห่ง</t>
  </si>
  <si>
    <t>ร้อยละของเด็ก</t>
  </si>
  <si>
    <t>นักเรียน ศพด</t>
  </si>
  <si>
    <t>และ รร.</t>
  </si>
  <si>
    <t>เด็กได้รับประ</t>
  </si>
  <si>
    <t>ทานอาหารครบ</t>
  </si>
  <si>
    <t>๕ หมู่</t>
  </si>
  <si>
    <t>โครงการอาหารเสริมนม</t>
  </si>
  <si>
    <t>เพื่อจัดหาอาหารเสริมนมสำหรับ</t>
  </si>
  <si>
    <t>นักเรียนที่เข้าร่วม</t>
  </si>
  <si>
    <t>เด็กได้ความรุ้</t>
  </si>
  <si>
    <t>จากการศึกษา</t>
  </si>
  <si>
    <t>เรียนรุ้นอกห้อง</t>
  </si>
  <si>
    <t>เรียน</t>
  </si>
  <si>
    <t>โลกกว้าง</t>
  </si>
  <si>
    <t>กรรมศึกษาแหล่งเรียนรู้นอก</t>
  </si>
  <si>
    <t>ห้องเรียน</t>
  </si>
  <si>
    <t>โครงการขอรับการสนับ</t>
  </si>
  <si>
    <t>สนุนจากกองทุนส่งเสริม</t>
  </si>
  <si>
    <t>สุขภาพ (สปสช)</t>
  </si>
  <si>
    <t>เพือจัดกิจกรรมและวัสดุอุปกรณ์</t>
  </si>
  <si>
    <t>การดูและส่งเสริมสุขภาพเด็ก</t>
  </si>
  <si>
    <t>โครงการพัฒนาทักษะ</t>
  </si>
  <si>
    <t>ชีวิต การปฐมพยาบาล</t>
  </si>
  <si>
    <t>การป้องกันเด็กจมน้ำ</t>
  </si>
  <si>
    <t>การป้องกันอัคคีภัย</t>
  </si>
  <si>
    <t>การสวมหมวกนิรภัย</t>
  </si>
  <si>
    <t>เพื่อจัดกิจกรรมให้ความรู้</t>
  </si>
  <si>
    <t>แก่เด็กและผู้ปกครองมีทักษะ</t>
  </si>
  <si>
    <t>ในการดำรงชีวิตให้ปลอดภัย</t>
  </si>
  <si>
    <t>ได้</t>
  </si>
  <si>
    <t>และ ผุ้ปกครอง</t>
  </si>
  <si>
    <t>ที่เข้าร่วมโครง</t>
  </si>
  <si>
    <t>การ</t>
  </si>
  <si>
    <t>เด็กและผู้ปก</t>
  </si>
  <si>
    <t>ครองได้รุ้วิธีการ</t>
  </si>
  <si>
    <t>ช่วยเหลือเมื่อ</t>
  </si>
  <si>
    <t>เกิดเหตุการณ์</t>
  </si>
  <si>
    <t>ต่างๆ</t>
  </si>
  <si>
    <t>โครงการแข่งขันทักษะ</t>
  </si>
  <si>
    <t>ทางวิชาการ</t>
  </si>
  <si>
    <t>เพื่อส่งนักเรียนเข้าร่วมแข่ง</t>
  </si>
  <si>
    <t>ขันทักษะทางวิชาการ และ</t>
  </si>
  <si>
    <t>ศึกษาดูงานการจัดกิจกรรม</t>
  </si>
  <si>
    <t>การศึกษาท้องถิ่น</t>
  </si>
  <si>
    <t>เด็กนักเรียนได้</t>
  </si>
  <si>
    <t>ร่วมการแข่งขัน</t>
  </si>
  <si>
    <t>ทักษะทางวิชา</t>
  </si>
  <si>
    <t>การได้ศึกษา</t>
  </si>
  <si>
    <t>ดูงาน</t>
  </si>
  <si>
    <t>เพื่อให้ครูได้พูดคุยแลกเปลี่ยน</t>
  </si>
  <si>
    <t>ข้อมูลเด็กจากผู้ปกครอง</t>
  </si>
  <si>
    <t>1 โครงการ</t>
  </si>
  <si>
    <t>โครงการเวทีประชาคม</t>
  </si>
  <si>
    <t>เพื่อทบทวนการจัดทำ</t>
  </si>
  <si>
    <t>แผนพัฒนาการศึกษา</t>
  </si>
  <si>
    <t>แผนยุทธศาสตร์</t>
  </si>
  <si>
    <t>เพื่อให้คณะกรรมการบริหาร</t>
  </si>
  <si>
    <t>ศพด ได้เข้าร่วมเวทีประชาคม</t>
  </si>
  <si>
    <t>เพื่อทบทวนการจัดทำแผน</t>
  </si>
  <si>
    <t>โครงการจัดนิทรรศการ</t>
  </si>
  <si>
    <t>งานวันเด็กแห่งชาติ</t>
  </si>
  <si>
    <t>เพื่อจัดโครงการงานวันเด็ก</t>
  </si>
  <si>
    <t>แห่งชาติ</t>
  </si>
  <si>
    <t>โครงการโรงเรียนพ่อแม่</t>
  </si>
  <si>
    <t>เพือจัดกิจกรรมให้ความรู้แก่</t>
  </si>
  <si>
    <t>ผู้ปกครองและผู้ปกครองสามา</t>
  </si>
  <si>
    <t>รถประเมินพัฒนาของเด็ก</t>
  </si>
  <si>
    <t>ศิลปะและกิจกรรมสร้าง</t>
  </si>
  <si>
    <t>สรรค์ของเด็กปฐมวัย</t>
  </si>
  <si>
    <t>เพือจัดโครงการนิทรรศการ</t>
  </si>
  <si>
    <t>ปฐมวัย</t>
  </si>
  <si>
    <t>และกิจกรรมสร้างสรรค์ของเด็ก</t>
  </si>
  <si>
    <t>เด็ก ได้แสดง</t>
  </si>
  <si>
    <t>ทางความคิด</t>
  </si>
  <si>
    <t>สร้างสรรค์</t>
  </si>
  <si>
    <t>โครงการพัฒนาห้อง</t>
  </si>
  <si>
    <t>สมุดและมุมหนังสือใน</t>
  </si>
  <si>
    <t>เพื่อจัดหาและพัฒนาห้อง</t>
  </si>
  <si>
    <t>สมุดและมุมหนังสือในห้อง</t>
  </si>
  <si>
    <t>จำนวนห้องสมุด</t>
  </si>
  <si>
    <t>ที่ได้รับการจัด</t>
  </si>
  <si>
    <t>หาและพัฒนามุม</t>
  </si>
  <si>
    <t>หนังสือในห้อง</t>
  </si>
  <si>
    <t>โครงการจัดซื้อวัสดุ</t>
  </si>
  <si>
    <t>อุปกรณ์กีฬาสำหรับเด็ก</t>
  </si>
  <si>
    <t>เพื่อจัดหาวัสดุ อุปกรณ์กีฬา</t>
  </si>
  <si>
    <t>สำหรับเด็ก</t>
  </si>
  <si>
    <t>จำนวนอุปกรณ์กีฬา</t>
  </si>
  <si>
    <t>ทีได้รับการจัดหา</t>
  </si>
  <si>
    <t>และพัฒนามุม</t>
  </si>
  <si>
    <t>ผู้เรียนได้ศึกษา</t>
  </si>
  <si>
    <t>แหล่งเรียนรู้</t>
  </si>
  <si>
    <t>จากห้องสมุด</t>
  </si>
  <si>
    <t>โครงการค่าหนังสือเรียน</t>
  </si>
  <si>
    <t>เพื่อจัดหาหนังสือเรียนให้</t>
  </si>
  <si>
    <t>เด็กนักเรียนอายุ ๓-๕ ขวบ</t>
  </si>
  <si>
    <t>จำนวนเด็กนนักเรียน</t>
  </si>
  <si>
    <t>ร้อยละของนัก</t>
  </si>
  <si>
    <t>เรียนอายุ</t>
  </si>
  <si>
    <t>๓-๕ ขวบ</t>
  </si>
  <si>
    <t>เด็กนักเรียนมี</t>
  </si>
  <si>
    <t>หนังสือเรียนตาม</t>
  </si>
  <si>
    <t>มาตรการศึกษา</t>
  </si>
  <si>
    <t>ของเด็กปฐมวัย</t>
  </si>
  <si>
    <t>โครงการค่าอุปกรณ์</t>
  </si>
  <si>
    <t>การเรียน</t>
  </si>
  <si>
    <t>เพื่อให้ผู้ปกครองเด็กนักเรียน</t>
  </si>
  <si>
    <t>อายุ ๓-๕ ขวบนำไปเป็นค่า</t>
  </si>
  <si>
    <t>ใช้จ่ายในการจัดหาอุปกรณ์</t>
  </si>
  <si>
    <t>จำนวนเด็กนักเรียน</t>
  </si>
  <si>
    <t xml:space="preserve">เรียนอายุ ๓-๕ </t>
  </si>
  <si>
    <t>ขวบ</t>
  </si>
  <si>
    <t>เด็กนักเรียนมีอุป</t>
  </si>
  <si>
    <t>กรณ์การเรียน</t>
  </si>
  <si>
    <t>ในการจัดการ</t>
  </si>
  <si>
    <t>เรียนการสอน</t>
  </si>
  <si>
    <t>เรียนอายุ ๓-๖</t>
  </si>
  <si>
    <t>โครงการเครื่องแบบ</t>
  </si>
  <si>
    <t>นักเรียน</t>
  </si>
  <si>
    <t>อายุ ๓-๕ ขวบนำไปเป็น</t>
  </si>
  <si>
    <t>ค่าใช้จ่ายในการจัดหาอุปกรณ์</t>
  </si>
  <si>
    <t>อายุ ๓-๕ ขวบ</t>
  </si>
  <si>
    <t>โครงการค่ากิจกรรม</t>
  </si>
  <si>
    <t>พัฒนาผู้เรียน</t>
  </si>
  <si>
    <t>เพือจัดกิจกรรมพัฒนา</t>
  </si>
  <si>
    <t>ร้อยละนักเรียน</t>
  </si>
  <si>
    <t>เด็กได้รับความรู้</t>
  </si>
  <si>
    <t>จากกิจกรรม</t>
  </si>
  <si>
    <t>โครงการค่าจัดการเรียน</t>
  </si>
  <si>
    <t>การสอนรายหัว</t>
  </si>
  <si>
    <t>เพื่อจัดหาวัสดุอุปกรณ์</t>
  </si>
  <si>
    <t>เพื่อใช้ในการเรียนการสอน</t>
  </si>
  <si>
    <t>จำนวนห้อง</t>
  </si>
  <si>
    <t>รับประทานอาหาร</t>
  </si>
  <si>
    <t>ศพด มีห้องรับ</t>
  </si>
  <si>
    <t>ประทานอาหาร</t>
  </si>
  <si>
    <t>ที่ถูกสุขลักษณะ</t>
  </si>
  <si>
    <t>ร้อยละของ เด็ก</t>
  </si>
  <si>
    <t>ศพด</t>
  </si>
  <si>
    <t>ศพด มี</t>
  </si>
  <si>
    <t>วัสดุอุปกรณ์</t>
  </si>
  <si>
    <t>โครงการต่อเติมอา</t>
  </si>
  <si>
    <t>ทานอาหารสำหรับ</t>
  </si>
  <si>
    <t>เด็ก</t>
  </si>
  <si>
    <t>เพื่อให้เด็กมีห้องรับประ</t>
  </si>
  <si>
    <t>ทานอาหารที่ถูกสุขลักษ</t>
  </si>
  <si>
    <t>ณะ</t>
  </si>
  <si>
    <t>โครงการก่อสร้างสนาม</t>
  </si>
  <si>
    <t>เด็กเล่นสร้างปัญญา</t>
  </si>
  <si>
    <t>เพื่อให้เด็กมีสนามเด็ก</t>
  </si>
  <si>
    <t>เล่น</t>
  </si>
  <si>
    <t>จำนวนสนามเด็ก</t>
  </si>
  <si>
    <t>ศพด มีสนามเด็ก</t>
  </si>
  <si>
    <t>เล่นที่หลาก</t>
  </si>
  <si>
    <t>หลาย</t>
  </si>
  <si>
    <t>เพื่อจัดกิจกรรมพัฒนา</t>
  </si>
  <si>
    <t>ผุ้เรียนเด็กอายุ ๓-๕ ขวบ</t>
  </si>
  <si>
    <t>เรียนอายุ ๓-๕</t>
  </si>
  <si>
    <t>โครงการจัดทำเหล็กตัด</t>
  </si>
  <si>
    <t>ประตุหน้าต่าง</t>
  </si>
  <si>
    <t>เพื่อจัดทำเหล้กดัดประตู</t>
  </si>
  <si>
    <t>หน้าต่าง  ศพด</t>
  </si>
  <si>
    <t>จำนวน ศพด</t>
  </si>
  <si>
    <t>ที่จัดทำเหล็กดัด</t>
  </si>
  <si>
    <t>ประตุ หน้าต่าง</t>
  </si>
  <si>
    <t>โครงการก่อสร้าง</t>
  </si>
  <si>
    <t>และซ่อมแซมศูนย์</t>
  </si>
  <si>
    <t>พัฒนาเด็กเล็ก</t>
  </si>
  <si>
    <t>เพื่อจัดงานก่อสร้างและ</t>
  </si>
  <si>
    <t>ซ่อมแซมศุนย์พัฒนาเด็ก</t>
  </si>
  <si>
    <t>จำนวน ศพด ที่</t>
  </si>
  <si>
    <t>ก่อสร้างและซ่อม</t>
  </si>
  <si>
    <t>แซม</t>
  </si>
  <si>
    <t>อาคาร ศพด ที่</t>
  </si>
  <si>
    <t>ชำรุดได้รับ การ</t>
  </si>
  <si>
    <t>ซ่อมแซมและ</t>
  </si>
  <si>
    <t>ก่อสร้างใหม่</t>
  </si>
  <si>
    <t>เพื่อจัดกิจกรรมพัฒนาผู้เรียน</t>
  </si>
  <si>
    <t>เด็กอายุ ๓-๕ ขวบ</t>
  </si>
  <si>
    <t>เรียนอายุ ๓-๕ ปี</t>
  </si>
  <si>
    <t>ต้านยาเสพติด</t>
  </si>
  <si>
    <t>เพื่อจัดโครกงารแข่งขัน</t>
  </si>
  <si>
    <t>กีฬาต้านยาเสพติด</t>
  </si>
  <si>
    <t>ร้อยละของจำ</t>
  </si>
  <si>
    <t>นวนกิจกรรมการ</t>
  </si>
  <si>
    <t>โครงการจัดหาวัสดุ</t>
  </si>
  <si>
    <t>อุปกรณ์ในการแข่งขัน</t>
  </si>
  <si>
    <t>กีฬา</t>
  </si>
  <si>
    <t>เพื่อจัดหาวัสดุอุปกรณ์กีฬา</t>
  </si>
  <si>
    <t>จำนวนอุปกรณ์</t>
  </si>
  <si>
    <t xml:space="preserve">ตำบลมี </t>
  </si>
  <si>
    <t>โครงการจัดกิจกรรม</t>
  </si>
  <si>
    <t>งานประเพณี สงกรานต์</t>
  </si>
  <si>
    <t>งานลอยกระทง งาน</t>
  </si>
  <si>
    <t xml:space="preserve">กิจกรรม อื่นๆ </t>
  </si>
  <si>
    <t>เพื่อจัดกิจกรรม ประเพณี</t>
  </si>
  <si>
    <t>สงกรานต์ งานลอยกระทง</t>
  </si>
  <si>
    <t>งานกิจกรรมอื่นๆ</t>
  </si>
  <si>
    <t>จำนวนกิจกรรม</t>
  </si>
  <si>
    <t>ประชาชนได้มี</t>
  </si>
  <si>
    <t>ส่วนร่วมในการ</t>
  </si>
  <si>
    <t>จัดกิจกรรมและ</t>
  </si>
  <si>
    <t>สืบทอนประเพ</t>
  </si>
  <si>
    <t>โครงการกิจกรรมแห่</t>
  </si>
  <si>
    <t>เพื่อจัดกิจกรรมแห่พระ</t>
  </si>
  <si>
    <t>บรมสารีริกธาตุวัดนคร</t>
  </si>
  <si>
    <t xml:space="preserve">ธรรม </t>
  </si>
  <si>
    <t>ณีอันดีงาม</t>
  </si>
  <si>
    <t>โครงการจัดกิจกรรมใน</t>
  </si>
  <si>
    <t>การส่งเสริมศาสนา</t>
  </si>
  <si>
    <t>เช่น การจัดงานแห่</t>
  </si>
  <si>
    <t>เทียนพรรษา วันอาสา</t>
  </si>
  <si>
    <t>ฬบูชา และวันเข้าพรรษา</t>
  </si>
  <si>
    <t>เพื่อจัดกิจกรรมส่งเสริม ศาสนา</t>
  </si>
  <si>
    <t>เช่นการจัดแห่เทียน พรรษา</t>
  </si>
  <si>
    <t>การร่วมกิจกรรม</t>
  </si>
  <si>
    <t xml:space="preserve">อปท. 18 มีนาคม </t>
  </si>
  <si>
    <t>รวมโครงการ</t>
  </si>
  <si>
    <t>รวมจำนวนงบประมาณ</t>
  </si>
  <si>
    <t>พักผ่อน</t>
  </si>
  <si>
    <t>ที่เข้ารับบริการ</t>
  </si>
  <si>
    <t>รวมงบประมาณ</t>
  </si>
  <si>
    <t>ก่อสร้างถนน คสล จาก</t>
  </si>
  <si>
    <t xml:space="preserve">ข่าวสาร การจัดซื้อ </t>
  </si>
  <si>
    <t>จัดจ้าง</t>
  </si>
  <si>
    <t>สามัคคี</t>
  </si>
  <si>
    <t>ประชาชนมีความรัก</t>
  </si>
  <si>
    <t>ชาติรักสถาบัน มีความ</t>
  </si>
  <si>
    <t>ร้อยละของ</t>
  </si>
  <si>
    <t>ส.ปลัด</t>
  </si>
  <si>
    <t>มากขึ้น</t>
  </si>
  <si>
    <t>เพื่อเป็นการเพิ่มประสิทธิ</t>
  </si>
  <si>
    <t xml:space="preserve"> แผนงานบริหารงานทั่วไป  2 งานวางแผนสถิติและวิชาการ</t>
  </si>
  <si>
    <t>โครงการจัดทำแผน</t>
  </si>
  <si>
    <t>พัฒนาท้องถิ่น</t>
  </si>
  <si>
    <t>เพื่อจัดทำแผนพัฒนาท้อง</t>
  </si>
  <si>
    <t>ถิ่นของ อบต</t>
  </si>
  <si>
    <t>จัดทำแผนพัฒนาท้องถิ่น</t>
  </si>
  <si>
    <t>ความสมบูรณ์</t>
  </si>
  <si>
    <t>ในการจัดทำ</t>
  </si>
  <si>
    <t>แผนพัฒนา</t>
  </si>
  <si>
    <t>มีแผนพัฒนาท้องถิ่น</t>
  </si>
  <si>
    <t>ใช้ในการปฏิบัติ</t>
  </si>
  <si>
    <t>โครงการจัดทำข้อ</t>
  </si>
  <si>
    <t>บัญญัติงบประมาณ</t>
  </si>
  <si>
    <t>รายจ่ายประจำปี</t>
  </si>
  <si>
    <t>เพื่อจัดทำงบประมาณราย</t>
  </si>
  <si>
    <t>จ่ายให้ทราบว่าจะใช้จ่าย</t>
  </si>
  <si>
    <t>อย่างไร บ้าง</t>
  </si>
  <si>
    <t>จัดทำข้อบัญญํติงบประมาณ</t>
  </si>
  <si>
    <t xml:space="preserve">รายจ่ายประจำปี </t>
  </si>
  <si>
    <t>ข้อบํญญํติ</t>
  </si>
  <si>
    <t>มีข้อบัญญัติไว้ใช้</t>
  </si>
  <si>
    <t>ในการปฏิบัติ</t>
  </si>
  <si>
    <t>โครงการจัดตั้งข้อมูล</t>
  </si>
  <si>
    <t>เพื่อประชาสัมพันธ์ข้อมูล</t>
  </si>
  <si>
    <t>ข่าวสารของทางราชการ</t>
  </si>
  <si>
    <t>และข่าวสารของประชาสัม</t>
  </si>
  <si>
    <t>พันธ์</t>
  </si>
  <si>
    <t>จัดตั้งศูนย์ข้อมูลข่าวสาร</t>
  </si>
  <si>
    <t>รับข่าวสาร</t>
  </si>
  <si>
    <t>จากทาง</t>
  </si>
  <si>
    <t>ราชการ</t>
  </si>
  <si>
    <t>บริการประชาสัมพันธ์</t>
  </si>
  <si>
    <t>การพัฒนาประสิทธิ</t>
  </si>
  <si>
    <t>ภาพข้อมูลทะเบียน</t>
  </si>
  <si>
    <t>ทรัพย์สิน/การสำรวจ</t>
  </si>
  <si>
    <t>ที่ดินและสิ่งปลูกสร้าง</t>
  </si>
  <si>
    <t>ภาพของ อบต</t>
  </si>
  <si>
    <t>เพื่อเป็นการรวบรวม</t>
  </si>
  <si>
    <t>ข้อมูลท้องถิ่น อบต</t>
  </si>
  <si>
    <t>ในด้านการคลังท้องถิ่น</t>
  </si>
  <si>
    <t>ดำเนินโครงการเพื่อพัฒนา</t>
  </si>
  <si>
    <t>ประสิทธิภาพข้อมูลทะเบียน</t>
  </si>
  <si>
    <t>และการสำรวจภาษี ที่ดินและ</t>
  </si>
  <si>
    <t>สิ่งปลูกสร้าง</t>
  </si>
  <si>
    <t>พื้นที่ 198</t>
  </si>
  <si>
    <t>ตร.กม</t>
  </si>
  <si>
    <t>มีรายได้เพิ่มมากขั้น</t>
  </si>
  <si>
    <t>มีฐานข้อมูลทาง</t>
  </si>
  <si>
    <t>ด้านการคลังท้องถิ่น</t>
  </si>
  <si>
    <t>กองคลัง</t>
  </si>
  <si>
    <t>โครงการเพิ่มประสิทธิ</t>
  </si>
  <si>
    <t>ภาพการจัดทำระบบ</t>
  </si>
  <si>
    <t>e-laas</t>
  </si>
  <si>
    <t>เพื่อให้เจ้าหน้าที่มีความรู้</t>
  </si>
  <si>
    <t>ในระบบบัญชี e laas</t>
  </si>
  <si>
    <t>พัฒนาความรู้ให้พนักงาน</t>
  </si>
  <si>
    <t>พนักงานมี</t>
  </si>
  <si>
    <t>ความรู้ความ</t>
  </si>
  <si>
    <t>เข้าใจในการ</t>
  </si>
  <si>
    <t>ปฏิบัติงาน</t>
  </si>
  <si>
    <t>พนักงานเข้าใจถึง</t>
  </si>
  <si>
    <t>วิธีการปฏิบัติงาน</t>
  </si>
  <si>
    <t>โครงการฝึกอบรม</t>
  </si>
  <si>
    <t>พัฒนาองค์ความรู้</t>
  </si>
  <si>
    <t>เกี่ยวกับการปฏิบัติ</t>
  </si>
  <si>
    <t>งานของ อปท ไห้แก่</t>
  </si>
  <si>
    <t>เพื่อให้ผู้บริหารมาชิก</t>
  </si>
  <si>
    <t>ข้าราชการ และพนักงาน</t>
  </si>
  <si>
    <t>มีความรู้เกี่ยวกับการ</t>
  </si>
  <si>
    <t>ปฏิบัติงานของ อบต</t>
  </si>
  <si>
    <t>ผู้บริหาร สมาชิก ข้าราชการ</t>
  </si>
  <si>
    <t>และพนักงาน อบต</t>
  </si>
  <si>
    <t>ได้รับความ</t>
  </si>
  <si>
    <t>รู้เกี่ยวกับการ</t>
  </si>
  <si>
    <t>มีความรู้และเข้าใจ</t>
  </si>
  <si>
    <t>โครงการส่งเสริม</t>
  </si>
  <si>
    <t>สนับสนุนการดำเนิน</t>
  </si>
  <si>
    <t>งานจัดทำระบบบัญชี</t>
  </si>
  <si>
    <t>คอมพิวเตอร์</t>
  </si>
  <si>
    <t>เพื่อให้มีความพร้อมที่จะ</t>
  </si>
  <si>
    <t>รองรับการปฏิบัติงานใน</t>
  </si>
  <si>
    <t>ระบบ e laas</t>
  </si>
  <si>
    <t>พัฒนาระบบการจัดทำบัญชี</t>
  </si>
  <si>
    <t xml:space="preserve">คอมพิวเตอร์ </t>
  </si>
  <si>
    <t>มีระบบปฏิบัติ</t>
  </si>
  <si>
    <t>งานที่เป็น</t>
  </si>
  <si>
    <t>มาตรฐาน</t>
  </si>
  <si>
    <t>การทำงานบนระบบ</t>
  </si>
  <si>
    <t>คอมพิวเตอร์มีความ</t>
  </si>
  <si>
    <t>พร้อมมากขึ้น</t>
  </si>
  <si>
    <t>แผนงานงบกลาง</t>
  </si>
  <si>
    <t>สมทบกองทุนหลัก</t>
  </si>
  <si>
    <t>ประกันสุขภาพใน</t>
  </si>
  <si>
    <t>ระดับท้องถิ่นหรือ</t>
  </si>
  <si>
    <t>พื่นที่ตำบลวัฒนานค</t>
  </si>
  <si>
    <t>เพื่อจ่ายเป็นเงินสมทบให้</t>
  </si>
  <si>
    <t>กับกองทุนหลักประกันสุข</t>
  </si>
  <si>
    <t>ภาพ ตำบลวัฒนานคร</t>
  </si>
  <si>
    <t>ชุมชนในเขต ตำบลวัฒนานคร</t>
  </si>
  <si>
    <t>ร้อยละหรือ</t>
  </si>
  <si>
    <t>มีสุขภาพ</t>
  </si>
  <si>
    <t>ดีขึ้น</t>
  </si>
  <si>
    <t>ประชาชนในเขตพื้น</t>
  </si>
  <si>
    <t>ที่มีสุขภาพที่ดีขึ้น</t>
  </si>
  <si>
    <t xml:space="preserve"> สธ</t>
  </si>
  <si>
    <t>สธ</t>
  </si>
  <si>
    <t>เบี้ยยังชีพผู้สูงอายุ</t>
  </si>
  <si>
    <t>เบี้ยยังชีพผู้พิการ</t>
  </si>
  <si>
    <t>เบี้ยยังชีพผู้ติดเชื้อ</t>
  </si>
  <si>
    <t>ผู้ป่วยเอดส์</t>
  </si>
  <si>
    <t>เพื่อพัฒนาคุณภาพชีวิต</t>
  </si>
  <si>
    <t>ของผู้สูงอายุ ให้มีการดำรง</t>
  </si>
  <si>
    <t>อยุ่อย่างมีความสุข</t>
  </si>
  <si>
    <t>ผู้สูงอายุในเขตพื้นที่ตำบล</t>
  </si>
  <si>
    <t>ผู้มีสิทธิ์</t>
  </si>
  <si>
    <t>ได้รับเงิน</t>
  </si>
  <si>
    <t>ช่วยเหลือ</t>
  </si>
  <si>
    <t>ผู้สูงอายุมีคุณภาพ</t>
  </si>
  <si>
    <t>ชีวิตที่ดีขึ้นหลังจาก</t>
  </si>
  <si>
    <t>ได้รับเบี้ยยังชีพ</t>
  </si>
  <si>
    <t>เพื่อพัฒนาคุณภาพชีวิตขอ</t>
  </si>
  <si>
    <t>ผู้พิการให้มีการดำรงอยู่ใน</t>
  </si>
  <si>
    <t>สังคมอย่างมีความสุข</t>
  </si>
  <si>
    <t>เพื่อช่วยเหลือผุ้ป่วยให้</t>
  </si>
  <si>
    <t>สามารถมีชีวิตอยุ่ได้ด้วย</t>
  </si>
  <si>
    <t>ตนเอง</t>
  </si>
  <si>
    <t>ผู้พิการในเขตพื้นที่ตำบลวัฒ</t>
  </si>
  <si>
    <t>ผู้ป่วยและผู้ติดเชื้อในเขตพื้น</t>
  </si>
  <si>
    <t>ที่ตำบลวัฒนานคร</t>
  </si>
  <si>
    <t>ผู้พิการมีคุณภาพ</t>
  </si>
  <si>
    <t>ผู้ป่วยได้รับการดูแล</t>
  </si>
  <si>
    <t>และเข้ารับการรรักษา</t>
  </si>
  <si>
    <t>อย่างดี มีความสุข</t>
  </si>
  <si>
    <t>วัฒนานคร จำนวน  235 คน</t>
  </si>
  <si>
    <t>นานคร จำนวน คน</t>
  </si>
  <si>
    <t>งานป้องกันและบรรเทาสาธารณภัย</t>
  </si>
  <si>
    <t>แผนงานอุสาหกรรมและการโยธา ๑ งานก่อสร้างโครงสร้างพื้นฐาน</t>
  </si>
  <si>
    <t>รวมจำนวนโครงการ</t>
  </si>
  <si>
    <t>๑ ยุทธศาสตร์การพัฒนา ยุทธศาสตร์ที่ 2</t>
  </si>
  <si>
    <t xml:space="preserve">๒.๑ ยุทธศาสตร์การพัฒนา ด้านการป้องกันและบรรเทาสาธารณภัย </t>
  </si>
  <si>
    <t xml:space="preserve">๑ ยุทธศาสตร์การพัฒนา ยุทธศาสตร์ที่ ๔  การพัฒนาด้านการศึกษา  </t>
  </si>
  <si>
    <t>ก ยุทธศาสตร์จังหวัดที่   1 เสริมสร้างกระบวนการเรียนรู้และสภาพแวดล้อมของประชาชนให้สามารถปรับตัวประกอบอาชีพและมีสภาพแวดล้อมชีวิตที่ดี</t>
  </si>
  <si>
    <t xml:space="preserve">ก ยุทธศาสตร์จังหวัดที่ 4  </t>
  </si>
  <si>
    <t xml:space="preserve">ก ยุทธศาสตร์จังหวัดที่ 4   </t>
  </si>
  <si>
    <t xml:space="preserve">ก ยุทธศาสตร์จังหวัดที่ 4 </t>
  </si>
  <si>
    <t>แผนงานสาธารณสุข  งานบริหารทั่วไปเกี่ยวกับสาธารณสุข</t>
  </si>
  <si>
    <t>ข.ยุทธศาสตร์การพัฒนาขององค์กรปกครองส่วนท้องถิ่นในเขตจังหวัด การบริหารจัดการ</t>
  </si>
  <si>
    <t>บัญชีสรุปโครงการพัฒนา</t>
  </si>
  <si>
    <t xml:space="preserve"> อบต.วัฒนานคร</t>
  </si>
  <si>
    <t>ยุทธศาสตร์</t>
  </si>
  <si>
    <t xml:space="preserve">รวม  5 ปี </t>
  </si>
  <si>
    <t xml:space="preserve">  งบประมาณ   </t>
  </si>
  <si>
    <t xml:space="preserve"> งบประมาณ   </t>
  </si>
  <si>
    <t xml:space="preserve">งบประมาณ   </t>
  </si>
  <si>
    <t>(บาท)</t>
  </si>
  <si>
    <t xml:space="preserve">1.ยุทธศาสตร์ที่ 1 การพัฒนาด้านการคมนาคม </t>
  </si>
  <si>
    <t>รวม</t>
  </si>
  <si>
    <t>2.ยุทธศาสตร์ ที่ 2 ประชาชนมีคุณภาพ</t>
  </si>
  <si>
    <t>3.ถิ่นอุตสาหกรรมเกษตร</t>
  </si>
  <si>
    <t xml:space="preserve">5.บริหารจัดการ </t>
  </si>
  <si>
    <t>ด้านการบริหารจัดการ</t>
  </si>
  <si>
    <t>รวมทั้งสิ้น</t>
  </si>
  <si>
    <t xml:space="preserve">แผนพัฒนาท้องถิ่น  ( พ.ศ.2566 - 2570 ) </t>
  </si>
  <si>
    <t>ปี 2566</t>
  </si>
  <si>
    <t>ปี 2567</t>
  </si>
  <si>
    <t>ปี 2568</t>
  </si>
  <si>
    <t>ปี 2569</t>
  </si>
  <si>
    <t>ปี 2570</t>
  </si>
  <si>
    <t>ถิ่นอุตสาหกรรมเกษตร การจัดการทรัพยากรธรรมชาติและสิ่งแวดล้อม ส่งเสริมการเกษตร</t>
  </si>
  <si>
    <t xml:space="preserve">ข ยุทธศาสตร์การพัฒนาขององค์กรปกครองส่วนท้องถิ่นในเขตจังหวัด  </t>
  </si>
  <si>
    <t>ก ยุทธศาสตร์จังหวัดที่    ระบุยุทธศาสตร์ที่ ๓ ฟื้นฟูแหล่งท่องเที่ยว ให้มีความปลอดภัย และปรับปรุงสิ่งอำนวยความสะดวก เสริมสร้างสภาพแวดล้อมให้เอื้อต่อการเป็น</t>
  </si>
  <si>
    <t>แหล่งท่องเที่ยวเชิงนิเวศ และเชื่อมโยงอารยธรรมโบราณ</t>
  </si>
  <si>
    <t>ส่งเสริมการปลูกต้นไม้</t>
  </si>
  <si>
    <t>เพื่อลดปัญหาโลกร้อน</t>
  </si>
  <si>
    <t>ส่งเสริมและสนับสนุนการ</t>
  </si>
  <si>
    <t>ลดโลกร้อน</t>
  </si>
  <si>
    <t>สำ</t>
  </si>
  <si>
    <t>ปลูกต้นไม้ภายในตำบล</t>
  </si>
  <si>
    <t xml:space="preserve"> ครั้ง </t>
  </si>
  <si>
    <t>นักปลัด</t>
  </si>
  <si>
    <t>ส่งเสริมการปลูกหญ้าแฝก</t>
  </si>
  <si>
    <t>เพื่อเป็นการอนุรักษ์ดิน</t>
  </si>
  <si>
    <t xml:space="preserve"> ดินไม่พังถลาย </t>
  </si>
  <si>
    <t>และลดปัญหาการพัง</t>
  </si>
  <si>
    <t>ปลูกหญ้าแฝกภายในตำบล</t>
  </si>
  <si>
    <t>ทลายของดิน</t>
  </si>
  <si>
    <t>เนื่องในวันสำคัญต่างๆ</t>
  </si>
  <si>
    <t>ส่งเสริมอนุรักษ์ฟื้นฟู</t>
  </si>
  <si>
    <t>เพื่อเป็นการอนุรักษ์และ</t>
  </si>
  <si>
    <t xml:space="preserve"> ภายในตำบล </t>
  </si>
  <si>
    <t>สิ่งแวดล้อม</t>
  </si>
  <si>
    <t>ฟื้นฟู สิ่งแวดล้อมในตำบล</t>
  </si>
  <si>
    <t>จัดกิจกรรมอนุรักษ์ ฟื้นฟู</t>
  </si>
  <si>
    <t xml:space="preserve"> มีสิ่งแวดล้อม </t>
  </si>
  <si>
    <t>สิ่งแวดล้อมภายในตำบล</t>
  </si>
  <si>
    <t xml:space="preserve"> หมู่บ้าน </t>
  </si>
  <si>
    <t xml:space="preserve"> ที่ดีไม่มีมลพิษ </t>
  </si>
  <si>
    <t>จัดซื้อ วัสดุการเกษตร</t>
  </si>
  <si>
    <t>เช่น เมล็ดพันธุ์ ปุ๋ย ฯลฯ</t>
  </si>
  <si>
    <t>ส่งเสริมและสนับสนุน</t>
  </si>
  <si>
    <t>เพื่อส่งเสริมให้ประชาชน</t>
  </si>
  <si>
    <t xml:space="preserve"> ป่าชุมชนได้ </t>
  </si>
  <si>
    <t>ดูแลรักษาป่าชุมชน</t>
  </si>
  <si>
    <t>มีส่วนร่วมในการดูแล</t>
  </si>
  <si>
    <t>จัดกิจกรรมในการดูแล</t>
  </si>
  <si>
    <t xml:space="preserve"> รับการดูแล </t>
  </si>
  <si>
    <t>ป่าชุมชน</t>
  </si>
  <si>
    <t>รักษาป่าชุมชนภายในตำบล</t>
  </si>
  <si>
    <t>ส่งเสริมการใช้ปุ๋ยอินทรีย์</t>
  </si>
  <si>
    <t>เพื่ออนุรักษ์ดินและลด</t>
  </si>
  <si>
    <t xml:space="preserve"> สภาพดินดีขึ้น </t>
  </si>
  <si>
    <t>ปัญหาดินเสื่อมสภาพ</t>
  </si>
  <si>
    <t>ใช้ปุ๋ยอินทรีย์/ผลิตปุ๋ยอิน</t>
  </si>
  <si>
    <t>ทรีย์ใช้ภายในตำบล</t>
  </si>
  <si>
    <t>อนุรักษ์พันธุกรรมพืชอัน</t>
  </si>
  <si>
    <t>เพื่ออนุรักษ์พันธุกรรมพืช</t>
  </si>
  <si>
    <t>เนื่องมาจากพระราชดำริ</t>
  </si>
  <si>
    <t xml:space="preserve"> พันธุกรรมพืช </t>
  </si>
  <si>
    <t>ส่งเสริมการดูแลธรรมชาติและสิ่งแวดล้อม</t>
  </si>
  <si>
    <t xml:space="preserve">รวมโครงการ </t>
  </si>
  <si>
    <t xml:space="preserve"> ทำโครงการ</t>
  </si>
  <si>
    <t xml:space="preserve">อนุรักษ์ </t>
  </si>
  <si>
    <t>งานไฟฟ้าถนน</t>
  </si>
  <si>
    <t>งานถนน คสล</t>
  </si>
  <si>
    <t>งานถนนลาดยาง</t>
  </si>
  <si>
    <t>งานฝายน้ำล้น</t>
  </si>
  <si>
    <t>งานวางท่อระบายน้ำ</t>
  </si>
  <si>
    <t>2.1 งานสร้างความเข้มแข็งของชุมชน</t>
  </si>
  <si>
    <t>การจัดการทรัพยากรธรรมชาติและสิ่งแวดล้อม ส่งเสริมการเกษตร</t>
  </si>
  <si>
    <t>งานวางแผนสถิติและวิชาการ</t>
  </si>
  <si>
    <t>งานกองคลัง</t>
  </si>
  <si>
    <t>งบกลาง</t>
  </si>
  <si>
    <t>ผู้สูงอายุ ฯลฯ</t>
  </si>
  <si>
    <t>รวมโครงการทังสิ้น</t>
  </si>
  <si>
    <t>รวมงบประมาณทั้งสิ้น</t>
  </si>
  <si>
    <t>2.3 งานป้องกันและบรรเทาสาธารณภัย</t>
  </si>
  <si>
    <t>2.4 งานบริหารทั่วไปเกี่ยวกับการศึกษา</t>
  </si>
  <si>
    <t>งานถนนดินลูกรัง</t>
  </si>
  <si>
    <t>ก.ยุทธศาสตร์จังหวัด 4 เพิ่มประสิทธิภาพระบบโครงสร้างพื้นบาน การส่งเสริมการค้า การลงทุน พัฒนาเศรษฐกิจ การบริหารจัดการด้านสังคมลิ่งแวดล้อมเพื่อรองรับการพัฒนาเขตเศรษฐกิจพิเศษ</t>
  </si>
  <si>
    <t xml:space="preserve"> แผนงานบริหารงานทั่วไป  กองคลัง</t>
  </si>
  <si>
    <t>2.2 งานบริหารทั่วไปเกี่ยวกับสาธารณสุข</t>
  </si>
  <si>
    <t>โครงการขับขี่ปลอดภัย</t>
  </si>
  <si>
    <t xml:space="preserve">สวมหมวกนิรภัย </t>
  </si>
  <si>
    <t>๑๐๐ เปอร์เซ็นต์</t>
  </si>
  <si>
    <t>เพื่อป้องกันและลดอุบัติเหตุ</t>
  </si>
  <si>
    <t>ทางถนนและลดความสูญเสีย</t>
  </si>
  <si>
    <t>ที่อาจจะเกิดขึ้นในเขตตำบล</t>
  </si>
  <si>
    <t>โครงการก่อสร้างลูกระนาด</t>
  </si>
  <si>
    <t>งานก่อสร้างลูกระนาด ภายในหมู่บ้าน</t>
  </si>
  <si>
    <t>ขุดลอกคลองภายในหมู่บ้าน</t>
  </si>
  <si>
    <t>ขุดลอกผักตบชวาคลอง</t>
  </si>
  <si>
    <t>โครงการทำคันนบกั้น</t>
  </si>
  <si>
    <t>พระบรมสารีริกธาตุ</t>
  </si>
  <si>
    <t xml:space="preserve"> แผนงานบริหารงานทั่วไป  3 กองช่าง</t>
  </si>
  <si>
    <t>จัดซื้อรถบรรทุกขยะ</t>
  </si>
  <si>
    <t>แบบอัดท้าย</t>
  </si>
  <si>
    <t>เพื่อใช้เก็บขยะในเขตพื้นที่</t>
  </si>
  <si>
    <t>ให้สะอาดปราศจากขยะ</t>
  </si>
  <si>
    <t>มูลฝอย ที่ตกค้างและลด</t>
  </si>
  <si>
    <t>กลิ่นเหม็นจากขยะเน่าเสีย</t>
  </si>
  <si>
    <t>รถบรรทุกขยะ เครื่องยนต์</t>
  </si>
  <si>
    <t>ดีเซลมีความจุไม่น้อยกว่า</t>
  </si>
  <si>
    <t xml:space="preserve">14 ลบ ม ขนาด 6 ล้อ </t>
  </si>
  <si>
    <t>มีรถขยะไว้ใช้งาน</t>
  </si>
  <si>
    <t>พื้นที่ไม่มี</t>
  </si>
  <si>
    <t>ขยะ</t>
  </si>
  <si>
    <t>200 เมตร</t>
  </si>
  <si>
    <t>ภายในตำบลวัฒนานคร</t>
  </si>
  <si>
    <t>โครงการก่อสร้าง ถนน</t>
  </si>
  <si>
    <t>สินค้าเกษตร 3 กม</t>
  </si>
  <si>
    <t xml:space="preserve">เส้นหนองคลอง </t>
  </si>
  <si>
    <t>ขยายเขตประปา ภูมิภาค</t>
  </si>
  <si>
    <t xml:space="preserve">หมู่ที่ ๑๓ </t>
  </si>
  <si>
    <t>เพื่อให้ประชาชนมีน้ำอุปโภค</t>
  </si>
  <si>
    <t>บริโภค อย่างทั่วถึง</t>
  </si>
  <si>
    <t>ขยายเขตประปาภูมิภาค</t>
  </si>
  <si>
    <t>ซ่อมแซมขยายเขตหอ</t>
  </si>
  <si>
    <t>กระจายข่าว ม.12</t>
  </si>
  <si>
    <t>ในหมู่บ้าน ในตำบล</t>
  </si>
  <si>
    <t xml:space="preserve">ม.๑๑  ภายในตำบล </t>
  </si>
  <si>
    <t>ลูกรัง ม.๖</t>
  </si>
  <si>
    <t>ลูกรัง ม.๗</t>
  </si>
  <si>
    <t>ลูกรัง ม.๘</t>
  </si>
  <si>
    <t>ลงถนนดินลูกรัง หลัง</t>
  </si>
  <si>
    <t>ซอยด้านหลังบ้านนาง</t>
  </si>
  <si>
    <t>ครุภัณฑ์ขนาดใหญ่</t>
  </si>
  <si>
    <t xml:space="preserve">โครงสร้าง ศพด </t>
  </si>
  <si>
    <t>อบต.วัฒนานคร</t>
  </si>
  <si>
    <t>ศูนย์ช่วยเหลือประ</t>
  </si>
  <si>
    <t>ชาชน ตำบลวัฒนา</t>
  </si>
  <si>
    <t>นคร</t>
  </si>
  <si>
    <t>เพื่อช่วยเหลือประชาชน</t>
  </si>
  <si>
    <t>ช่วยเหลือ ประชาชน พิการ</t>
  </si>
  <si>
    <t>ด้อยโอกาส ยากจน ฯลฯ</t>
  </si>
  <si>
    <t>บรรเทาความเดือดร้อน</t>
  </si>
  <si>
    <t>ดิน ลูกรัง ม.๙</t>
  </si>
  <si>
    <t>ดิน ลูกรัง ม.๑๐</t>
  </si>
  <si>
    <t>ดิน ลูกรัง ม.๑๒</t>
  </si>
  <si>
    <t>ดิน ลูกรัง ม.๑๓</t>
  </si>
  <si>
    <t>โครงการแซ่อมแซมถนน</t>
  </si>
  <si>
    <t>ขยายเขตประปาภูมิ</t>
  </si>
  <si>
    <t>ภาค ภายในตำบล</t>
  </si>
  <si>
    <t>โครงการกิจกรรมฝึก</t>
  </si>
  <si>
    <t xml:space="preserve">ทบทวน อบรม อปพร </t>
  </si>
  <si>
    <t>เพื่อฝึกทบทวนอบรมอปพร</t>
  </si>
  <si>
    <t>สมาชิก อปพร มีความรู้</t>
  </si>
  <si>
    <t>ระเบียบ เพิ่มเติม</t>
  </si>
  <si>
    <t xml:space="preserve"> ในการปฏิบัติงาน </t>
  </si>
  <si>
    <t>ค่าวัสดุทางการศึกษา</t>
  </si>
  <si>
    <t>รายหัว</t>
  </si>
  <si>
    <t>จรปิด ภายในตำบล</t>
  </si>
  <si>
    <t>ฯลฯ</t>
  </si>
  <si>
    <t>โรคระบาด ฯลฯ</t>
  </si>
  <si>
    <t>จัดหา AtK พร้อมอุปกรณ์</t>
  </si>
  <si>
    <t>/โรคติดต่อ ฯลฯ</t>
  </si>
  <si>
    <t>กันโรคไข้เลือด พิษสุนัขบ้า</t>
  </si>
  <si>
    <t>ไข้เลือดออก พิษสุนัขบ้า</t>
  </si>
  <si>
    <t xml:space="preserve">ชุมชน/.และประชาคม </t>
  </si>
  <si>
    <t xml:space="preserve">แผนชุมชน/ฯลฯ </t>
  </si>
  <si>
    <t>โครงการจัดหาถังขยะ</t>
  </si>
  <si>
    <t>ขยะอันตราย</t>
  </si>
  <si>
    <t>เพื่อให้ประชาชนมีถังขยะ</t>
  </si>
  <si>
    <t>จัดหาถังขยะสีต่างๆ</t>
  </si>
  <si>
    <t>ขยะเปียก ขยะแห้ง</t>
  </si>
  <si>
    <t>โครงการเกินศักยภาพ</t>
  </si>
  <si>
    <t>ก่อสร้างถนนคอนกรีตเสริมเหล็ก</t>
  </si>
  <si>
    <t xml:space="preserve"> สายทาง.ซอยจันทร์ภักดี  </t>
  </si>
  <si>
    <t xml:space="preserve">ซอยเสาวณีย์ </t>
  </si>
  <si>
    <t>เกินศักยภาพ</t>
  </si>
  <si>
    <t xml:space="preserve">โครงการก่อสร้างปรับปรุง </t>
  </si>
  <si>
    <t>เพื่อปรับปรุง ก่อสร้าง</t>
  </si>
  <si>
    <t>คารทำห้องรับประ</t>
  </si>
  <si>
    <t xml:space="preserve">ก.4 ม ย 418 ม หนา 0.15 ม </t>
  </si>
  <si>
    <t xml:space="preserve">ก.4 ม ย 1,485 ม หนา 0.15 ม </t>
  </si>
  <si>
    <t>กองสวัสดิ</t>
  </si>
  <si>
    <t>ใต้โครงการเรียนรู้ เศรษฐกิจ</t>
  </si>
  <si>
    <t>คุ้ม ไปหนองคลอง</t>
  </si>
  <si>
    <t>๕๐๐ เมตร</t>
  </si>
  <si>
    <t>โครงการติดตั้งไฟฟ้าราย</t>
  </si>
  <si>
    <t>ทางหมู่ ๖ บ้านหนองคุ้ม</t>
  </si>
  <si>
    <t>อู่ช่างต่อ ไปหน้าบ้านสมาน</t>
  </si>
  <si>
    <t xml:space="preserve">สมศักดิ์  </t>
  </si>
  <si>
    <t>ไปถึงสี่แยก นายบัวทอง</t>
  </si>
  <si>
    <t xml:space="preserve">สว่างกุล  </t>
  </si>
  <si>
    <t>รายทาง ม ๑๓</t>
  </si>
  <si>
    <t>รายทาง ม ๑๔</t>
  </si>
  <si>
    <t>ซอยปู่ตี๋ ระยะทาง 1 กม</t>
  </si>
  <si>
    <t>ยายตัน เส้น บ้านนางจรัญ</t>
  </si>
  <si>
    <t>หน้าบ้าน ประธานสภาเทศ</t>
  </si>
  <si>
    <t>บาล ตำบลวัฒนานคร</t>
  </si>
  <si>
    <t>โครงการแซ่อมแซม ปรับปรุง</t>
  </si>
  <si>
    <t>ม.๘</t>
  </si>
  <si>
    <t>ลาดยางหมู่ที่ 2 ไป ม.๕</t>
  </si>
  <si>
    <t xml:space="preserve">ในหมู่บ้าน </t>
  </si>
  <si>
    <t>บ้านหนองคลอง</t>
  </si>
  <si>
    <t>นายคำกลอง นายอุทัย เหล่า</t>
  </si>
  <si>
    <t xml:space="preserve">สิงห์  เส้นเสาวนีย์ </t>
  </si>
  <si>
    <t>บ้านยายแปร</t>
  </si>
  <si>
    <t>ขุดลอกคลอง บ้านโนนจิก</t>
  </si>
  <si>
    <t>หนองคลอง เนินผาสุก</t>
  </si>
  <si>
    <t>ไป ทางหลวง</t>
  </si>
  <si>
    <t>เพื่อขุดลอกคลอง บ้านโนนจิก</t>
  </si>
  <si>
    <t>หนองคลอง เนินผาสุก ไป</t>
  </si>
  <si>
    <t>บ้านทางหลวง</t>
  </si>
  <si>
    <t>ขุดลอกคลอง ภายในหมู่บ้าน</t>
  </si>
  <si>
    <t xml:space="preserve">  </t>
  </si>
  <si>
    <t xml:space="preserve">โครงการถนน คสล </t>
  </si>
  <si>
    <t>เส้นหลัง</t>
  </si>
  <si>
    <t>พระนเรศวรม.๑๒</t>
  </si>
  <si>
    <t>ขุดลอกคลอง บ้าน</t>
  </si>
  <si>
    <t>หนองคลอง ถึงตำบล</t>
  </si>
  <si>
    <t xml:space="preserve">หนองแวง </t>
  </si>
  <si>
    <t>บริโภค</t>
  </si>
  <si>
    <t>เพื่อขุดลอกคลอง บ้านหนอง</t>
  </si>
  <si>
    <t>คลอง ถึงตำบลหนองแวง</t>
  </si>
  <si>
    <t>ฝายน้ำล้น / อ่างเก็บน้ำ  แก้มลิง</t>
  </si>
  <si>
    <t>ข้างวัดหนองคลอง</t>
  </si>
  <si>
    <t>โครงการฝายน้ำล้นหมู่ที่๑๑</t>
  </si>
  <si>
    <t>ก่อสร้างฝายน้ำล้น หมู่ที่ ๑๑</t>
  </si>
  <si>
    <t>โครงการแก้มลิง</t>
  </si>
  <si>
    <t>หมู่ที่ ๙ หมู่ที่ ๑๔</t>
  </si>
  <si>
    <t>เพื่อทำโครงการแก้มลิง หมู่ ๙</t>
  </si>
  <si>
    <t>หมู่ ๑๔ หรือภายในตำบลวัฒนา</t>
  </si>
  <si>
    <t>แก้ปัญหาการระบายน้ำ</t>
  </si>
  <si>
    <t>โครงการวางท่อระบายน้ำ</t>
  </si>
  <si>
    <t xml:space="preserve">ม.๓ ซอย ๑ </t>
  </si>
  <si>
    <t>เพื่อแก้ปัญหาน้ำท่วมขัง</t>
  </si>
  <si>
    <t>ลดปัญหาน้ำท่วมขัง</t>
  </si>
  <si>
    <t>วางท่อระบายน้ำ ม.๓ อู่แดง</t>
  </si>
  <si>
    <t>ระยะ ๓๐๐ เมตร</t>
  </si>
  <si>
    <t>มีท่อระบายน้ำใน</t>
  </si>
  <si>
    <t>กระจกโค้ง จราจร</t>
  </si>
  <si>
    <t>ในการจราจร</t>
  </si>
  <si>
    <t xml:space="preserve">ชลอความเร็ว </t>
  </si>
  <si>
    <t xml:space="preserve">ม.๘ </t>
  </si>
  <si>
    <t>เร็ว ๔ จุด</t>
  </si>
  <si>
    <t>ชลอความเร็ว ม. ๑๐</t>
  </si>
  <si>
    <t>เร็ว ๑ จุด</t>
  </si>
  <si>
    <t>หมู่บ้าน ภายในตำบล</t>
  </si>
  <si>
    <t>ติดตั้งกระจกโค้ง ภายใน</t>
  </si>
  <si>
    <t xml:space="preserve">เพื่อติดตั้งกระจกโค้ง </t>
  </si>
  <si>
    <t>ติดกระจกโค้ง เพื่อความปลอด</t>
  </si>
  <si>
    <t xml:space="preserve">ภัยในการสัญจร </t>
  </si>
  <si>
    <t>กระจกโค้ง ภายในหมู่บ้าน</t>
  </si>
  <si>
    <t>อุดหนุนศูนย์บริการและ</t>
  </si>
  <si>
    <t>ถ่ายทอดเทคโนโลยีทาง</t>
  </si>
  <si>
    <t xml:space="preserve">การเกษตร (ศบกต) </t>
  </si>
  <si>
    <t>ประจำตำบลวัฒนานคร</t>
  </si>
  <si>
    <t>อุดหนุน</t>
  </si>
  <si>
    <t>ศบกต</t>
  </si>
  <si>
    <t>เกษตรตำบล</t>
  </si>
  <si>
    <t>เพื่ออุดหนุน ศบกต</t>
  </si>
  <si>
    <t>ให้ความรู้เรื่องการเกษตร</t>
  </si>
  <si>
    <t>แก่ ชาวบ้าน ประชาชน</t>
  </si>
  <si>
    <t>เกษตรกรในตำบลวัฒนานคร</t>
  </si>
  <si>
    <t>การปรับปรุง</t>
  </si>
  <si>
    <t>อุดหนุน ศูนย์ กศน.ตำบล</t>
  </si>
  <si>
    <t>เพื่ออุดหนุน ศุนย์ กศน.ต.</t>
  </si>
  <si>
    <t>ที่ทำการ อบต/ศพด</t>
  </si>
  <si>
    <t>ต.วัฒนานคร</t>
  </si>
  <si>
    <t>เด็กนักเรียน /เด็กประถม เด็กเล็ก</t>
  </si>
  <si>
    <t>โครงการหนูน้อยเรียนรู้สู่</t>
  </si>
  <si>
    <t>โครงการเยี่ยมบ้านนักเรียน</t>
  </si>
  <si>
    <t>วัสดุอุปกรณ์รายหัว</t>
  </si>
  <si>
    <t>โครงการค่ายกิจกรรม</t>
  </si>
  <si>
    <t>วันอาสาหบูชา วันเข้าพรรษา ฯลฯ</t>
  </si>
  <si>
    <t>โครงการปรับปรุงภูมิทัศน์</t>
  </si>
  <si>
    <t>รอบหมู่บ้าน รอบตำบล</t>
  </si>
  <si>
    <t>คันขอบสระน้ำ รอบที่สาธารณะ</t>
  </si>
  <si>
    <t>โครงการปรับปรุง</t>
  </si>
  <si>
    <t>ศาลากลางบ้าน</t>
  </si>
  <si>
    <t>ปรับปรุงศาลากลางบ้าน ม.๖</t>
  </si>
  <si>
    <t>ทำกิจกรรมหมู่บ้าน</t>
  </si>
  <si>
    <t>ทำกิจกรรม</t>
  </si>
  <si>
    <t>ปรับปรุงศาลากลางบ้าน ม.๗</t>
  </si>
  <si>
    <r>
      <rPr>
        <b/>
        <sz val="16"/>
        <color theme="1"/>
        <rFont val="TH SarabunPSK"/>
        <family val="2"/>
      </rPr>
      <t>แผนงานการศึกษา</t>
    </r>
    <r>
      <rPr>
        <sz val="16"/>
        <color theme="1"/>
        <rFont val="TH SarabunPSK"/>
        <family val="2"/>
      </rPr>
      <t xml:space="preserve"> ๑ งานบริหารทั่วไปเกี่ยวกับการศึกษา</t>
    </r>
  </si>
  <si>
    <t>หมู่ ๖ ติดตั้งไฟฟ้ารายทาง</t>
  </si>
  <si>
    <t>จากบ้านนายต้อม เรืองจรูญ</t>
  </si>
  <si>
    <t>ความรู้และนำไปใช้ใน</t>
  </si>
  <si>
    <t>ก่อสร้างถนนลาดยาง</t>
  </si>
  <si>
    <t>แอสฟัลท์ติก คอนกรีต</t>
  </si>
  <si>
    <t>หมู่ที่ ๑</t>
  </si>
  <si>
    <t>สายทางซอยคลองตาออด บ้าน</t>
  </si>
  <si>
    <t>พร้าว กว้าง ๕ ม ยาว ๑,๐๐๐ ม</t>
  </si>
  <si>
    <t>หนา ๐.๐๕ ม</t>
  </si>
  <si>
    <t>พร้าว กว้าง ๕ ม ยาว ๑,๑๒๐ ม</t>
  </si>
  <si>
    <t>สายทางซอยไร่บุญศรี บ้านพร้าว</t>
  </si>
  <si>
    <t>แอสฟัลต์ติก หมู่ ๑๒</t>
  </si>
  <si>
    <t>ปรับปรุง ศพด</t>
  </si>
  <si>
    <t>ทัศน์รอบหมู่บ้าน ม.8</t>
  </si>
  <si>
    <t>เขตเทศบาล ม.1</t>
  </si>
  <si>
    <t>ม.6</t>
  </si>
  <si>
    <t>ม.7</t>
  </si>
  <si>
    <t>เอนกประสงค์ ม.8</t>
  </si>
  <si>
    <t>กลางบ้าน ม.13</t>
  </si>
  <si>
    <t>1 แผนงานบริหารงานทั่วไป  1 งานบริหารทั่วไป</t>
  </si>
  <si>
    <t>ยุทธศาสตร์การพัฒนาขององค์การบริหารส่วนตำบลวัฒนานคร ที่ 5 การพัฒนาด้านการเมือง การบริหาร</t>
  </si>
  <si>
    <t>อายุ 3 ขวบ 5 ขวบ</t>
  </si>
  <si>
    <t>5 โครงการ</t>
  </si>
  <si>
    <t>3 แห่ง</t>
  </si>
  <si>
    <t>อายุ 3-5 ขวบ</t>
  </si>
  <si>
    <t>3 โครงการ</t>
  </si>
  <si>
    <t>ก ยุทธศาสตร์จังหวัดที่    ระบุยุทธศาสตร์ที่ 1 เสริมสร้างกระบวนการเรียนรู้และสภาพแวดล้อมของประชาชนให้สามารถปรับตัวประกอบอาชีพและมีสภาพแวดล้อมและคุณภาพที่ดี</t>
  </si>
  <si>
    <t>รถโดยสารดีเชล</t>
  </si>
  <si>
    <t>ขนาด 12 ที่นั่ง</t>
  </si>
  <si>
    <t>รถยนต์ส่วนกลาง</t>
  </si>
  <si>
    <t>เพื่อจัดซื้อรถโดยสารดีเซล</t>
  </si>
  <si>
    <t>1 คัน</t>
  </si>
  <si>
    <t>เพื่อเช่ารถโดยสารดีเซล</t>
  </si>
  <si>
    <t>จัดซื้อ เช่ารถโดย</t>
  </si>
  <si>
    <t xml:space="preserve">สารดีเซล </t>
  </si>
  <si>
    <t>พนักงาน</t>
  </si>
  <si>
    <t>โครงการก่อสร้างบ้าน</t>
  </si>
  <si>
    <t>พักอาศัย พนักงานส่วน</t>
  </si>
  <si>
    <t>เพื่อเป็นที่อยู่อาศัย สำหรับ</t>
  </si>
  <si>
    <t>พนักงานส่วนตำบลที่มาบรรจุ</t>
  </si>
  <si>
    <t>ก่อสร้างบ้านพักอาศัย พนักงาน</t>
  </si>
  <si>
    <t>ส่วนตำบล จำนวน ๖ ห้อง</t>
  </si>
  <si>
    <t>พนักงานส่วนตำบลมี</t>
  </si>
  <si>
    <t xml:space="preserve">ที่พักอาศัย </t>
  </si>
  <si>
    <t>โครงการติดตั้งโคมไฟถนน</t>
  </si>
  <si>
    <t xml:space="preserve">พลังงานแสงอาทิตย์ </t>
  </si>
  <si>
    <t>เพื่อให้ประชาชนในตำบล</t>
  </si>
  <si>
    <t>มีแสงสว่างภายในหมู่บ้าน</t>
  </si>
  <si>
    <t xml:space="preserve">หมู่ 1-14 ติดตั้ง </t>
  </si>
  <si>
    <t>4 เขตท่องเทียวเชิงนเวศ</t>
  </si>
  <si>
    <t>วันท้องถิ่นไทย</t>
  </si>
  <si>
    <t>เข้าร่วมกิจกรรมของ</t>
  </si>
  <si>
    <t xml:space="preserve"> อปท</t>
  </si>
  <si>
    <t>การจัดกิจกรรมวันท้องถิ่นไทย</t>
  </si>
  <si>
    <t>ช่วยเหลือการเกษตรกร</t>
  </si>
  <si>
    <t>เพื่อเป็นการช่วยเหลือเกษตร</t>
  </si>
  <si>
    <t>ด้านต่างๆ</t>
  </si>
  <si>
    <t>เพื่อขุดลอกผักตบชวาใน</t>
  </si>
  <si>
    <t>ลดจำนวนผักตบชวาในตำ</t>
  </si>
  <si>
    <t>โครงการคลองสวยน้ำใส</t>
  </si>
  <si>
    <t xml:space="preserve">เขตตำบลวัฒนานคร </t>
  </si>
  <si>
    <t>บลวัฒนานคร ฯลฯ</t>
  </si>
  <si>
    <t>5 หมู่บ้าน</t>
  </si>
  <si>
    <t>ลดปริมาณ</t>
  </si>
  <si>
    <t>ผักตบชวา</t>
  </si>
  <si>
    <t>วัชพืชน้ำ</t>
  </si>
  <si>
    <t>รัฐบาล</t>
  </si>
  <si>
    <t>ช่วยเหลือเกษตรกรผู้มีรายได้น้อย</t>
  </si>
  <si>
    <t>เกษตรผู้ประสบ ปัญหาต่างๆ ฯลฯ</t>
  </si>
  <si>
    <t>ม.12</t>
  </si>
  <si>
    <t xml:space="preserve">แผนงานเคหะและชุมชน ประเภทถนน คสล  </t>
  </si>
  <si>
    <t xml:space="preserve">แผนงานเคหะและชุมชน ประเภทถนน  ดินลูกรัง ถนนดิน </t>
  </si>
  <si>
    <t>แผนงานเคหะและชุมชน ประเภทถนน  ลาดยาง</t>
  </si>
  <si>
    <t>ระบบสูบน้ำด้วยพลังงาน</t>
  </si>
  <si>
    <t xml:space="preserve">แสงอาทิตย์ </t>
  </si>
  <si>
    <t>เพื่อช่วยเหลือเกษตรกร</t>
  </si>
  <si>
    <t>ให้มีระบบสูบน้ำ ไว้ใช้งาน</t>
  </si>
  <si>
    <t>มีระบบพลังงาน</t>
  </si>
  <si>
    <t>อุดหนุนพระราชดำริด้าน</t>
  </si>
  <si>
    <t xml:space="preserve">สาธารณสุข </t>
  </si>
  <si>
    <t>เพื่ออุดหนุนส่วนราชการ</t>
  </si>
  <si>
    <t>ภาคประชาชน องค์กรการ</t>
  </si>
  <si>
    <t>กุศล</t>
  </si>
  <si>
    <t>โครงการพระราชดำริด้าน</t>
  </si>
  <si>
    <t>สาธารณสุข หมู่บ้านละ</t>
  </si>
  <si>
    <t>20,000 บาท</t>
  </si>
  <si>
    <t>จำนวนหมู่บ้าน</t>
  </si>
  <si>
    <t>ที่ได้รับการอุดหนุ</t>
  </si>
  <si>
    <t>จ้างเหมาบริการสำรวจจัด</t>
  </si>
  <si>
    <t>เก็บข้อมูลสุนัขและแมว</t>
  </si>
  <si>
    <t>เพื่อสำรวจจัดเก็บข้อมูล</t>
  </si>
  <si>
    <t>สุนัขและแมว</t>
  </si>
  <si>
    <t>สำรวจข้อมูลสุนัขแมว</t>
  </si>
  <si>
    <t>ตามโครงการฯ</t>
  </si>
  <si>
    <t>ได้รับการขึ้นทะ</t>
  </si>
  <si>
    <t>เบียน</t>
  </si>
  <si>
    <t>รับบริการ</t>
  </si>
  <si>
    <t>เข้าระบบ</t>
  </si>
  <si>
    <t>เพื่อขุดลอกคลอง ในตำบล</t>
  </si>
  <si>
    <t>อุดหนุนการไฟฟ้า</t>
  </si>
  <si>
    <t>เพื่อให้ประชาชนมีไฟฟ้า</t>
  </si>
  <si>
    <t>ส่วนภูมิภาคอำเภอ</t>
  </si>
  <si>
    <t xml:space="preserve">พัชรสุธาพิมลลักษณ พระบรมราชินี </t>
  </si>
  <si>
    <t>ขุดลอกร่องน้ำซอย ๑ หมู่ ๓</t>
  </si>
  <si>
    <t>เพื่อให้ชมรมผู้สูงอายุและ</t>
  </si>
  <si>
    <t>ยุทธศาสตร์ที่ 4 แหล่งท่องเที่ยวเชิงนิเวศ และเชื่อมโยงอารยธรรมโบราณ</t>
  </si>
  <si>
    <t xml:space="preserve">                    </t>
  </si>
  <si>
    <t>จันทร์ภักดี  ซอยปั๊มแก๊ส ฯลฯ</t>
  </si>
  <si>
    <t>ซอยบ้านป้า หวาย</t>
  </si>
  <si>
    <t>คสล ม.7</t>
  </si>
  <si>
    <t>ทางเข้าหมู่บ้าน</t>
  </si>
  <si>
    <t>ก่อสร้าง ปรับปรุงถนนคอนกรีต</t>
  </si>
  <si>
    <t xml:space="preserve">เส้นหลังวัด </t>
  </si>
  <si>
    <t xml:space="preserve">โครงการซ่อมแซมก่อสร้าง </t>
  </si>
  <si>
    <t>ปรับปรุงถนน คสล ภายในตำบล</t>
  </si>
  <si>
    <t>ภายใน</t>
  </si>
  <si>
    <t xml:space="preserve">ก่อสร้าง ซ่อมแซม ปรับปรุงถนน คสล </t>
  </si>
  <si>
    <t>น้ำ ม.๑๓ ม.14</t>
  </si>
  <si>
    <t>ม.2</t>
  </si>
  <si>
    <t>พร้อมบ่อพัก</t>
  </si>
  <si>
    <t xml:space="preserve">วางท่อระบายน้ำ ม.2 </t>
  </si>
  <si>
    <t>ภายในหมู่บ้าน / ตำบล</t>
  </si>
  <si>
    <t>ก่อสร้างงถนนถนนคอน</t>
  </si>
  <si>
    <t>เชื่อมถนน ศพด อบต/ลาน</t>
  </si>
  <si>
    <t>คอนกรีต /ซอยทางโค้ง</t>
  </si>
  <si>
    <t>คสล ม.12</t>
  </si>
  <si>
    <t>คสล ม.9</t>
  </si>
  <si>
    <t>ทางเข้าบ้านลุงหน</t>
  </si>
  <si>
    <t>โกยเก็บ จากบ้านนางประไพ</t>
  </si>
  <si>
    <t>๑ ยุทธศาสตร์การพัฒนา ยุทธศาสตร์ที่ 2 ประชาชนมีคุณภาพ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</si>
</sst>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4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4"/>
      <color theme="0" tint="-0.1499984740745262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0" tint="-0.34998626667073579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theme="1"/>
      <name val="TH SarabunPSK"/>
      <family val="2"/>
    </font>
    <font>
      <sz val="14"/>
      <name val="TH SarabunPSK"/>
      <family val="2"/>
    </font>
    <font>
      <sz val="14"/>
      <color theme="0" tint="-0.249977111117893"/>
      <name val="TH SarabunPSK"/>
      <family val="2"/>
    </font>
    <font>
      <b/>
      <sz val="13"/>
      <color theme="1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sz val="12"/>
      <color theme="0" tint="-0.249977111117893"/>
      <name val="TH SarabunPSK"/>
      <family val="2"/>
    </font>
    <font>
      <sz val="12"/>
      <color rgb="FFFF0000"/>
      <name val="TH SarabunPSK"/>
      <family val="2"/>
    </font>
    <font>
      <sz val="12"/>
      <color theme="0" tint="-0.14999847407452621"/>
      <name val="TH SarabunPSK"/>
      <family val="2"/>
    </font>
    <font>
      <sz val="12"/>
      <color theme="0" tint="-0.499984740745262"/>
      <name val="TH SarabunPSK"/>
      <family val="2"/>
    </font>
    <font>
      <sz val="16"/>
      <color theme="0" tint="-0.14999847407452621"/>
      <name val="TH SarabunPSK"/>
      <family val="2"/>
    </font>
    <font>
      <sz val="13"/>
      <name val="TH SarabunPSK"/>
      <family val="2"/>
    </font>
    <font>
      <sz val="10"/>
      <name val="TH SarabunPSK"/>
      <family val="2"/>
    </font>
    <font>
      <sz val="14"/>
      <color theme="0"/>
      <name val="TH SarabunPSK"/>
      <family val="2"/>
    </font>
    <font>
      <sz val="12"/>
      <color rgb="FF000000"/>
      <name val="TH SarabunPSK"/>
      <family val="2"/>
    </font>
    <font>
      <sz val="12"/>
      <color theme="0"/>
      <name val="TH SarabunPSK"/>
      <family val="2"/>
    </font>
    <font>
      <sz val="12"/>
      <color theme="0" tint="-0.34998626667073579"/>
      <name val="TH SarabunPSK"/>
      <family val="2"/>
    </font>
    <font>
      <sz val="14"/>
      <color rgb="FFFF0000"/>
      <name val="TH SarabunPSK"/>
      <family val="2"/>
    </font>
    <font>
      <sz val="13"/>
      <color theme="0" tint="-0.14999847407452621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IT๙"/>
      <family val="2"/>
    </font>
    <font>
      <sz val="16"/>
      <name val="TH SarabunIT๙"/>
      <family val="2"/>
    </font>
    <font>
      <b/>
      <sz val="14"/>
      <name val="TH SarabunIT๙"/>
      <family val="2"/>
    </font>
    <font>
      <b/>
      <sz val="12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0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5">
    <xf numFmtId="0" fontId="0" fillId="0" borderId="0" xfId="0"/>
    <xf numFmtId="187" fontId="4" fillId="0" borderId="8" xfId="1" applyNumberFormat="1" applyFont="1" applyBorder="1" applyAlignment="1">
      <alignment horizontal="center"/>
    </xf>
    <xf numFmtId="187" fontId="4" fillId="0" borderId="6" xfId="1" applyNumberFormat="1" applyFont="1" applyBorder="1"/>
    <xf numFmtId="187" fontId="10" fillId="0" borderId="8" xfId="0" applyNumberFormat="1" applyFont="1" applyBorder="1" applyAlignment="1">
      <alignment horizontal="center"/>
    </xf>
    <xf numFmtId="187" fontId="8" fillId="0" borderId="12" xfId="1" applyNumberFormat="1" applyFont="1" applyBorder="1" applyAlignment="1">
      <alignment horizontal="center"/>
    </xf>
    <xf numFmtId="187" fontId="7" fillId="0" borderId="12" xfId="1" applyNumberFormat="1" applyFont="1" applyBorder="1" applyAlignment="1">
      <alignment horizontal="center"/>
    </xf>
    <xf numFmtId="187" fontId="8" fillId="0" borderId="1" xfId="1" applyNumberFormat="1" applyFont="1" applyBorder="1" applyAlignment="1">
      <alignment horizontal="center"/>
    </xf>
    <xf numFmtId="187" fontId="14" fillId="0" borderId="1" xfId="1" applyNumberFormat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187" fontId="8" fillId="0" borderId="8" xfId="1" applyNumberFormat="1" applyFont="1" applyBorder="1" applyAlignment="1">
      <alignment horizontal="center"/>
    </xf>
    <xf numFmtId="187" fontId="7" fillId="0" borderId="8" xfId="1" applyNumberFormat="1" applyFont="1" applyBorder="1" applyAlignment="1">
      <alignment horizontal="center"/>
    </xf>
    <xf numFmtId="187" fontId="8" fillId="0" borderId="6" xfId="1" applyNumberFormat="1" applyFont="1" applyBorder="1"/>
    <xf numFmtId="187" fontId="17" fillId="0" borderId="6" xfId="1" applyNumberFormat="1" applyFont="1" applyBorder="1" applyAlignment="1">
      <alignment horizontal="center"/>
    </xf>
    <xf numFmtId="187" fontId="8" fillId="0" borderId="1" xfId="0" applyNumberFormat="1" applyFont="1" applyBorder="1"/>
    <xf numFmtId="187" fontId="14" fillId="0" borderId="13" xfId="1" applyNumberFormat="1" applyFont="1" applyBorder="1" applyAlignment="1">
      <alignment horizontal="center"/>
    </xf>
    <xf numFmtId="187" fontId="14" fillId="0" borderId="12" xfId="1" applyNumberFormat="1" applyFont="1" applyBorder="1" applyAlignment="1">
      <alignment horizontal="center"/>
    </xf>
    <xf numFmtId="187" fontId="8" fillId="0" borderId="12" xfId="1" applyNumberFormat="1" applyFont="1" applyBorder="1"/>
    <xf numFmtId="187" fontId="8" fillId="0" borderId="8" xfId="1" applyNumberFormat="1" applyFont="1" applyBorder="1"/>
    <xf numFmtId="187" fontId="8" fillId="0" borderId="0" xfId="1" applyNumberFormat="1" applyFont="1" applyBorder="1"/>
    <xf numFmtId="187" fontId="8" fillId="0" borderId="9" xfId="1" applyNumberFormat="1" applyFont="1" applyBorder="1"/>
    <xf numFmtId="187" fontId="8" fillId="0" borderId="10" xfId="1" applyNumberFormat="1" applyFont="1" applyBorder="1"/>
    <xf numFmtId="187" fontId="8" fillId="0" borderId="14" xfId="1" applyNumberFormat="1" applyFont="1" applyBorder="1"/>
    <xf numFmtId="187" fontId="14" fillId="0" borderId="8" xfId="1" applyNumberFormat="1" applyFont="1" applyBorder="1" applyAlignment="1">
      <alignment horizontal="center"/>
    </xf>
    <xf numFmtId="187" fontId="4" fillId="0" borderId="15" xfId="1" applyNumberFormat="1" applyFont="1" applyBorder="1"/>
    <xf numFmtId="187" fontId="8" fillId="0" borderId="7" xfId="1" applyNumberFormat="1" applyFont="1" applyBorder="1" applyAlignment="1">
      <alignment horizontal="center"/>
    </xf>
    <xf numFmtId="187" fontId="22" fillId="0" borderId="8" xfId="0" applyNumberFormat="1" applyFont="1" applyBorder="1"/>
    <xf numFmtId="187" fontId="8" fillId="0" borderId="13" xfId="1" applyNumberFormat="1" applyFont="1" applyBorder="1"/>
    <xf numFmtId="187" fontId="22" fillId="0" borderId="8" xfId="1" applyNumberFormat="1" applyFont="1" applyBorder="1"/>
    <xf numFmtId="187" fontId="8" fillId="0" borderId="15" xfId="1" applyNumberFormat="1" applyFont="1" applyBorder="1"/>
    <xf numFmtId="187" fontId="24" fillId="0" borderId="8" xfId="0" applyNumberFormat="1" applyFont="1" applyBorder="1"/>
    <xf numFmtId="187" fontId="24" fillId="0" borderId="8" xfId="1" applyNumberFormat="1" applyFont="1" applyBorder="1" applyAlignment="1">
      <alignment horizontal="center"/>
    </xf>
    <xf numFmtId="187" fontId="3" fillId="0" borderId="6" xfId="1" applyNumberFormat="1" applyFont="1" applyBorder="1"/>
    <xf numFmtId="187" fontId="17" fillId="0" borderId="12" xfId="1" applyNumberFormat="1" applyFont="1" applyBorder="1"/>
    <xf numFmtId="187" fontId="17" fillId="0" borderId="6" xfId="1" applyNumberFormat="1" applyFont="1" applyBorder="1"/>
    <xf numFmtId="187" fontId="17" fillId="0" borderId="10" xfId="1" applyNumberFormat="1" applyFont="1" applyBorder="1" applyAlignment="1">
      <alignment horizontal="center"/>
    </xf>
    <xf numFmtId="187" fontId="10" fillId="0" borderId="8" xfId="0" applyNumberFormat="1" applyFont="1" applyBorder="1"/>
    <xf numFmtId="187" fontId="17" fillId="0" borderId="12" xfId="1" applyNumberFormat="1" applyFont="1" applyBorder="1" applyAlignment="1">
      <alignment horizontal="center"/>
    </xf>
    <xf numFmtId="187" fontId="17" fillId="0" borderId="8" xfId="1" applyNumberFormat="1" applyFont="1" applyBorder="1" applyAlignment="1">
      <alignment horizontal="center"/>
    </xf>
    <xf numFmtId="187" fontId="17" fillId="0" borderId="9" xfId="1" applyNumberFormat="1" applyFont="1" applyBorder="1"/>
    <xf numFmtId="187" fontId="13" fillId="0" borderId="8" xfId="1" applyNumberFormat="1" applyFont="1" applyBorder="1" applyAlignment="1">
      <alignment horizontal="center"/>
    </xf>
    <xf numFmtId="187" fontId="17" fillId="0" borderId="0" xfId="1" applyNumberFormat="1" applyFont="1" applyBorder="1" applyAlignment="1">
      <alignment horizontal="center"/>
    </xf>
    <xf numFmtId="187" fontId="21" fillId="0" borderId="12" xfId="1" applyNumberFormat="1" applyFont="1" applyBorder="1" applyAlignment="1">
      <alignment horizontal="center"/>
    </xf>
    <xf numFmtId="187" fontId="21" fillId="0" borderId="8" xfId="1" applyNumberFormat="1" applyFont="1" applyBorder="1" applyAlignment="1">
      <alignment horizontal="center"/>
    </xf>
    <xf numFmtId="187" fontId="21" fillId="0" borderId="12" xfId="1" applyNumberFormat="1" applyFont="1" applyBorder="1"/>
    <xf numFmtId="0" fontId="3" fillId="0" borderId="0" xfId="0" applyFont="1"/>
    <xf numFmtId="0" fontId="12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3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6" xfId="0" applyFont="1" applyBorder="1"/>
    <xf numFmtId="0" fontId="4" fillId="0" borderId="0" xfId="0" applyFont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12" xfId="0" applyFont="1" applyBorder="1"/>
    <xf numFmtId="0" fontId="8" fillId="0" borderId="12" xfId="0" applyFont="1" applyBorder="1"/>
    <xf numFmtId="0" fontId="4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8" xfId="0" applyFont="1" applyBorder="1"/>
    <xf numFmtId="0" fontId="8" fillId="0" borderId="8" xfId="0" applyFont="1" applyBorder="1"/>
    <xf numFmtId="0" fontId="4" fillId="0" borderId="5" xfId="0" applyFont="1" applyBorder="1"/>
    <xf numFmtId="0" fontId="4" fillId="0" borderId="8" xfId="0" applyFont="1" applyBorder="1"/>
    <xf numFmtId="0" fontId="8" fillId="0" borderId="11" xfId="0" applyFont="1" applyBorder="1"/>
    <xf numFmtId="0" fontId="20" fillId="0" borderId="6" xfId="0" applyFont="1" applyBorder="1" applyAlignment="1">
      <alignment horizontal="center"/>
    </xf>
    <xf numFmtId="0" fontId="21" fillId="0" borderId="6" xfId="0" applyFont="1" applyBorder="1"/>
    <xf numFmtId="0" fontId="17" fillId="0" borderId="6" xfId="0" applyFont="1" applyBorder="1"/>
    <xf numFmtId="0" fontId="4" fillId="0" borderId="15" xfId="0" applyFont="1" applyBorder="1"/>
    <xf numFmtId="0" fontId="20" fillId="0" borderId="12" xfId="0" applyFont="1" applyBorder="1" applyAlignment="1">
      <alignment horizontal="center"/>
    </xf>
    <xf numFmtId="0" fontId="21" fillId="0" borderId="12" xfId="0" applyFont="1" applyBorder="1"/>
    <xf numFmtId="0" fontId="17" fillId="0" borderId="12" xfId="0" applyFont="1" applyBorder="1"/>
    <xf numFmtId="0" fontId="17" fillId="0" borderId="12" xfId="1" applyNumberFormat="1" applyFont="1" applyBorder="1"/>
    <xf numFmtId="0" fontId="20" fillId="0" borderId="8" xfId="0" applyFont="1" applyBorder="1" applyAlignment="1">
      <alignment horizontal="center"/>
    </xf>
    <xf numFmtId="0" fontId="21" fillId="0" borderId="8" xfId="0" applyFont="1" applyBorder="1"/>
    <xf numFmtId="0" fontId="17" fillId="0" borderId="8" xfId="0" applyFont="1" applyBorder="1"/>
    <xf numFmtId="0" fontId="20" fillId="0" borderId="0" xfId="0" applyFont="1" applyAlignment="1">
      <alignment horizontal="center"/>
    </xf>
    <xf numFmtId="0" fontId="21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8" fillId="0" borderId="0" xfId="0" applyFont="1"/>
    <xf numFmtId="0" fontId="20" fillId="0" borderId="6" xfId="0" applyFont="1" applyBorder="1"/>
    <xf numFmtId="0" fontId="20" fillId="0" borderId="12" xfId="0" applyFont="1" applyBorder="1"/>
    <xf numFmtId="0" fontId="20" fillId="0" borderId="8" xfId="0" applyFont="1" applyBorder="1"/>
    <xf numFmtId="0" fontId="20" fillId="0" borderId="9" xfId="0" applyFont="1" applyBorder="1"/>
    <xf numFmtId="0" fontId="21" fillId="0" borderId="7" xfId="0" applyFont="1" applyBorder="1"/>
    <xf numFmtId="0" fontId="4" fillId="0" borderId="6" xfId="0" applyFont="1" applyBorder="1" applyAlignment="1">
      <alignment vertical="center" wrapText="1"/>
    </xf>
    <xf numFmtId="0" fontId="20" fillId="0" borderId="14" xfId="0" applyFont="1" applyBorder="1"/>
    <xf numFmtId="0" fontId="21" fillId="0" borderId="13" xfId="0" applyFont="1" applyBorder="1"/>
    <xf numFmtId="0" fontId="17" fillId="0" borderId="14" xfId="0" applyFont="1" applyBorder="1"/>
    <xf numFmtId="0" fontId="27" fillId="0" borderId="14" xfId="0" applyFont="1" applyBorder="1"/>
    <xf numFmtId="0" fontId="20" fillId="0" borderId="10" xfId="0" applyFont="1" applyBorder="1"/>
    <xf numFmtId="0" fontId="21" fillId="0" borderId="11" xfId="0" applyFont="1" applyBorder="1"/>
    <xf numFmtId="0" fontId="27" fillId="0" borderId="10" xfId="0" applyFont="1" applyBorder="1"/>
    <xf numFmtId="0" fontId="20" fillId="0" borderId="0" xfId="0" applyFont="1"/>
    <xf numFmtId="0" fontId="21" fillId="0" borderId="15" xfId="0" applyFont="1" applyBorder="1"/>
    <xf numFmtId="0" fontId="27" fillId="0" borderId="15" xfId="0" applyFont="1" applyBorder="1"/>
    <xf numFmtId="0" fontId="27" fillId="0" borderId="0" xfId="0" applyFont="1"/>
    <xf numFmtId="0" fontId="29" fillId="0" borderId="0" xfId="0" applyFont="1"/>
    <xf numFmtId="0" fontId="17" fillId="0" borderId="12" xfId="1" applyNumberFormat="1" applyFont="1" applyBorder="1" applyAlignment="1">
      <alignment horizontal="center"/>
    </xf>
    <xf numFmtId="0" fontId="21" fillId="0" borderId="5" xfId="0" applyFont="1" applyBorder="1"/>
    <xf numFmtId="0" fontId="17" fillId="0" borderId="5" xfId="0" applyFont="1" applyBorder="1"/>
    <xf numFmtId="0" fontId="27" fillId="0" borderId="5" xfId="0" applyFont="1" applyBorder="1"/>
    <xf numFmtId="0" fontId="27" fillId="0" borderId="6" xfId="0" applyFont="1" applyBorder="1"/>
    <xf numFmtId="0" fontId="27" fillId="0" borderId="12" xfId="0" applyFont="1" applyBorder="1"/>
    <xf numFmtId="0" fontId="8" fillId="0" borderId="0" xfId="0" applyFont="1"/>
    <xf numFmtId="0" fontId="30" fillId="0" borderId="0" xfId="0" applyFont="1"/>
    <xf numFmtId="0" fontId="4" fillId="0" borderId="0" xfId="0" applyFont="1" applyAlignment="1">
      <alignment horizontal="justify" vertical="center"/>
    </xf>
    <xf numFmtId="0" fontId="3" fillId="0" borderId="7" xfId="0" applyFont="1" applyBorder="1"/>
    <xf numFmtId="0" fontId="3" fillId="0" borderId="13" xfId="0" applyFont="1" applyBorder="1"/>
    <xf numFmtId="0" fontId="30" fillId="0" borderId="15" xfId="0" applyFont="1" applyBorder="1"/>
    <xf numFmtId="0" fontId="4" fillId="0" borderId="6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17" fillId="0" borderId="13" xfId="0" applyFont="1" applyBorder="1"/>
    <xf numFmtId="0" fontId="17" fillId="0" borderId="1" xfId="0" applyFont="1" applyBorder="1" applyAlignment="1">
      <alignment horizontal="center"/>
    </xf>
    <xf numFmtId="0" fontId="18" fillId="0" borderId="8" xfId="0" applyFont="1" applyBorder="1"/>
    <xf numFmtId="0" fontId="28" fillId="0" borderId="8" xfId="0" applyFont="1" applyBorder="1"/>
    <xf numFmtId="0" fontId="21" fillId="0" borderId="1" xfId="0" applyFont="1" applyBorder="1"/>
    <xf numFmtId="0" fontId="22" fillId="0" borderId="1" xfId="0" applyFont="1" applyBorder="1"/>
    <xf numFmtId="0" fontId="28" fillId="0" borderId="1" xfId="0" applyFont="1" applyBorder="1"/>
    <xf numFmtId="0" fontId="3" fillId="0" borderId="1" xfId="0" applyFont="1" applyBorder="1"/>
    <xf numFmtId="0" fontId="8" fillId="0" borderId="9" xfId="0" applyFont="1" applyBorder="1"/>
    <xf numFmtId="0" fontId="4" fillId="0" borderId="7" xfId="0" applyFont="1" applyBorder="1"/>
    <xf numFmtId="0" fontId="8" fillId="0" borderId="6" xfId="1" applyNumberFormat="1" applyFont="1" applyBorder="1"/>
    <xf numFmtId="0" fontId="8" fillId="0" borderId="14" xfId="0" applyFont="1" applyBorder="1"/>
    <xf numFmtId="0" fontId="4" fillId="0" borderId="13" xfId="0" applyFont="1" applyBorder="1"/>
    <xf numFmtId="0" fontId="8" fillId="0" borderId="13" xfId="0" applyFont="1" applyBorder="1"/>
    <xf numFmtId="0" fontId="8" fillId="0" borderId="10" xfId="0" applyFont="1" applyBorder="1"/>
    <xf numFmtId="0" fontId="4" fillId="0" borderId="11" xfId="0" applyFont="1" applyBorder="1"/>
    <xf numFmtId="0" fontId="3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/>
    <xf numFmtId="0" fontId="6" fillId="0" borderId="0" xfId="0" applyFont="1"/>
    <xf numFmtId="0" fontId="15" fillId="0" borderId="6" xfId="0" applyFont="1" applyBorder="1" applyAlignment="1">
      <alignment horizontal="center"/>
    </xf>
    <xf numFmtId="0" fontId="3" fillId="0" borderId="0" xfId="1" applyNumberFormat="1" applyFont="1"/>
    <xf numFmtId="0" fontId="14" fillId="0" borderId="8" xfId="0" applyFont="1" applyBorder="1" applyAlignment="1">
      <alignment horizontal="center"/>
    </xf>
    <xf numFmtId="0" fontId="12" fillId="0" borderId="6" xfId="0" applyFont="1" applyBorder="1"/>
    <xf numFmtId="0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0" fontId="5" fillId="0" borderId="6" xfId="0" applyFont="1" applyBorder="1"/>
    <xf numFmtId="0" fontId="4" fillId="0" borderId="6" xfId="1" applyNumberFormat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4" fillId="0" borderId="8" xfId="1" applyNumberFormat="1" applyFont="1" applyBorder="1" applyAlignment="1">
      <alignment horizontal="center"/>
    </xf>
    <xf numFmtId="0" fontId="8" fillId="0" borderId="8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1" applyNumberFormat="1" applyFont="1" applyBorder="1" applyAlignment="1">
      <alignment horizontal="center"/>
    </xf>
    <xf numFmtId="0" fontId="11" fillId="0" borderId="6" xfId="1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0" borderId="6" xfId="0" applyFont="1" applyBorder="1"/>
    <xf numFmtId="0" fontId="7" fillId="0" borderId="12" xfId="1" applyNumberFormat="1" applyFont="1" applyBorder="1" applyAlignment="1">
      <alignment horizontal="center"/>
    </xf>
    <xf numFmtId="0" fontId="8" fillId="0" borderId="12" xfId="1" applyNumberFormat="1" applyFont="1" applyBorder="1" applyAlignment="1">
      <alignment horizontal="center"/>
    </xf>
    <xf numFmtId="0" fontId="16" fillId="0" borderId="12" xfId="0" applyFont="1" applyBorder="1"/>
    <xf numFmtId="0" fontId="4" fillId="0" borderId="12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14" fillId="0" borderId="1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/>
    <xf numFmtId="0" fontId="4" fillId="0" borderId="10" xfId="0" applyFont="1" applyBorder="1"/>
    <xf numFmtId="0" fontId="22" fillId="0" borderId="11" xfId="0" applyFont="1" applyBorder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2" fillId="0" borderId="8" xfId="0" applyFont="1" applyBorder="1"/>
    <xf numFmtId="0" fontId="22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9" xfId="1" applyNumberFormat="1" applyFont="1" applyBorder="1"/>
    <xf numFmtId="0" fontId="3" fillId="0" borderId="15" xfId="0" applyFont="1" applyBorder="1"/>
    <xf numFmtId="0" fontId="8" fillId="0" borderId="5" xfId="0" applyFont="1" applyBorder="1"/>
    <xf numFmtId="0" fontId="3" fillId="0" borderId="5" xfId="0" applyFont="1" applyBorder="1"/>
    <xf numFmtId="0" fontId="22" fillId="0" borderId="10" xfId="0" applyFont="1" applyBorder="1"/>
    <xf numFmtId="0" fontId="8" fillId="0" borderId="15" xfId="0" applyFont="1" applyBorder="1"/>
    <xf numFmtId="0" fontId="23" fillId="0" borderId="15" xfId="0" applyFont="1" applyBorder="1"/>
    <xf numFmtId="0" fontId="8" fillId="0" borderId="7" xfId="0" applyFont="1" applyBorder="1"/>
    <xf numFmtId="0" fontId="8" fillId="0" borderId="9" xfId="0" applyFont="1" applyBorder="1" applyAlignment="1">
      <alignment horizontal="center"/>
    </xf>
    <xf numFmtId="0" fontId="8" fillId="0" borderId="15" xfId="1" applyNumberFormat="1" applyFont="1" applyBorder="1"/>
    <xf numFmtId="0" fontId="8" fillId="0" borderId="14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2" fillId="0" borderId="5" xfId="0" applyFont="1" applyBorder="1"/>
    <xf numFmtId="0" fontId="8" fillId="0" borderId="7" xfId="1" applyNumberFormat="1" applyFont="1" applyBorder="1"/>
    <xf numFmtId="0" fontId="3" fillId="0" borderId="14" xfId="0" applyFont="1" applyBorder="1"/>
    <xf numFmtId="0" fontId="3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3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/>
    <xf numFmtId="0" fontId="25" fillId="0" borderId="0" xfId="0" applyFont="1"/>
    <xf numFmtId="0" fontId="27" fillId="0" borderId="6" xfId="1" applyNumberFormat="1" applyFont="1" applyBorder="1"/>
    <xf numFmtId="0" fontId="27" fillId="0" borderId="6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21" fillId="0" borderId="14" xfId="0" applyFont="1" applyBorder="1"/>
    <xf numFmtId="0" fontId="21" fillId="0" borderId="8" xfId="0" applyFont="1" applyBorder="1" applyAlignment="1">
      <alignment vertical="center"/>
    </xf>
    <xf numFmtId="0" fontId="28" fillId="0" borderId="10" xfId="0" applyFont="1" applyBorder="1"/>
    <xf numFmtId="0" fontId="17" fillId="0" borderId="7" xfId="0" applyFont="1" applyBorder="1"/>
    <xf numFmtId="0" fontId="27" fillId="0" borderId="8" xfId="0" applyFont="1" applyBorder="1"/>
    <xf numFmtId="0" fontId="28" fillId="0" borderId="11" xfId="0" applyFont="1" applyBorder="1"/>
    <xf numFmtId="0" fontId="10" fillId="0" borderId="8" xfId="0" applyFont="1" applyBorder="1"/>
    <xf numFmtId="0" fontId="17" fillId="0" borderId="15" xfId="0" applyFont="1" applyBorder="1"/>
    <xf numFmtId="0" fontId="28" fillId="0" borderId="5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" xfId="0" applyFont="1" applyBorder="1"/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8" xfId="0" applyFont="1" applyBorder="1"/>
    <xf numFmtId="0" fontId="17" fillId="0" borderId="6" xfId="0" applyFont="1" applyBorder="1" applyAlignment="1">
      <alignment horizontal="center"/>
    </xf>
    <xf numFmtId="0" fontId="16" fillId="0" borderId="0" xfId="0" applyFont="1"/>
    <xf numFmtId="0" fontId="4" fillId="0" borderId="15" xfId="0" applyFont="1" applyBorder="1" applyAlignment="1">
      <alignment horizontal="center"/>
    </xf>
    <xf numFmtId="0" fontId="30" fillId="0" borderId="9" xfId="0" applyFont="1" applyBorder="1"/>
    <xf numFmtId="0" fontId="21" fillId="0" borderId="10" xfId="0" applyFont="1" applyBorder="1"/>
    <xf numFmtId="0" fontId="7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1" applyNumberFormat="1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3" fillId="0" borderId="10" xfId="0" applyFont="1" applyBorder="1"/>
    <xf numFmtId="0" fontId="16" fillId="0" borderId="11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6" fillId="0" borderId="12" xfId="0" applyFont="1" applyBorder="1"/>
    <xf numFmtId="0" fontId="8" fillId="0" borderId="1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5" xfId="0" applyFont="1" applyBorder="1"/>
    <xf numFmtId="0" fontId="10" fillId="0" borderId="10" xfId="0" applyFont="1" applyBorder="1"/>
    <xf numFmtId="187" fontId="8" fillId="0" borderId="1" xfId="1" applyNumberFormat="1" applyFont="1" applyBorder="1"/>
    <xf numFmtId="43" fontId="8" fillId="0" borderId="6" xfId="1" applyFont="1" applyBorder="1"/>
    <xf numFmtId="187" fontId="8" fillId="0" borderId="6" xfId="1" applyNumberFormat="1" applyFont="1" applyBorder="1" applyAlignment="1">
      <alignment horizontal="center" vertical="center" wrapText="1"/>
    </xf>
    <xf numFmtId="187" fontId="21" fillId="0" borderId="0" xfId="1" applyNumberFormat="1" applyFont="1" applyBorder="1"/>
    <xf numFmtId="187" fontId="21" fillId="0" borderId="0" xfId="1" applyNumberFormat="1" applyFont="1" applyBorder="1" applyAlignment="1">
      <alignment horizontal="center"/>
    </xf>
    <xf numFmtId="187" fontId="31" fillId="0" borderId="12" xfId="1" applyNumberFormat="1" applyFont="1" applyBorder="1"/>
    <xf numFmtId="187" fontId="31" fillId="0" borderId="0" xfId="1" applyNumberFormat="1" applyFont="1" applyBorder="1"/>
    <xf numFmtId="187" fontId="32" fillId="0" borderId="8" xfId="1" applyNumberFormat="1" applyFont="1" applyBorder="1"/>
    <xf numFmtId="187" fontId="4" fillId="0" borderId="1" xfId="1" applyNumberFormat="1" applyFont="1" applyBorder="1"/>
    <xf numFmtId="187" fontId="4" fillId="0" borderId="12" xfId="1" applyNumberFormat="1" applyFont="1" applyBorder="1"/>
    <xf numFmtId="187" fontId="4" fillId="0" borderId="8" xfId="1" applyNumberFormat="1" applyFont="1" applyBorder="1"/>
    <xf numFmtId="43" fontId="8" fillId="0" borderId="12" xfId="1" applyFont="1" applyBorder="1"/>
    <xf numFmtId="187" fontId="14" fillId="0" borderId="6" xfId="1" applyNumberFormat="1" applyFont="1" applyBorder="1" applyAlignment="1">
      <alignment horizontal="center"/>
    </xf>
    <xf numFmtId="187" fontId="14" fillId="0" borderId="14" xfId="1" applyNumberFormat="1" applyFont="1" applyBorder="1" applyAlignment="1">
      <alignment horizontal="center"/>
    </xf>
    <xf numFmtId="187" fontId="3" fillId="0" borderId="12" xfId="1" applyNumberFormat="1" applyFont="1" applyBorder="1"/>
    <xf numFmtId="187" fontId="8" fillId="0" borderId="11" xfId="1" applyNumberFormat="1" applyFont="1" applyBorder="1"/>
    <xf numFmtId="187" fontId="3" fillId="0" borderId="8" xfId="1" applyNumberFormat="1" applyFont="1" applyBorder="1" applyAlignment="1">
      <alignment horizontal="center"/>
    </xf>
    <xf numFmtId="187" fontId="8" fillId="0" borderId="5" xfId="1" applyNumberFormat="1" applyFont="1" applyBorder="1"/>
    <xf numFmtId="187" fontId="10" fillId="0" borderId="8" xfId="1" applyNumberFormat="1" applyFont="1" applyBorder="1"/>
    <xf numFmtId="187" fontId="3" fillId="0" borderId="8" xfId="1" applyNumberFormat="1" applyFont="1" applyBorder="1"/>
    <xf numFmtId="187" fontId="14" fillId="0" borderId="10" xfId="1" applyNumberFormat="1" applyFont="1" applyBorder="1" applyAlignment="1">
      <alignment horizontal="center"/>
    </xf>
    <xf numFmtId="187" fontId="14" fillId="0" borderId="11" xfId="1" applyNumberFormat="1" applyFont="1" applyBorder="1" applyAlignment="1">
      <alignment horizontal="center"/>
    </xf>
    <xf numFmtId="187" fontId="3" fillId="0" borderId="0" xfId="1" applyNumberFormat="1" applyFont="1" applyBorder="1"/>
    <xf numFmtId="187" fontId="17" fillId="0" borderId="14" xfId="1" applyNumberFormat="1" applyFont="1" applyBorder="1"/>
    <xf numFmtId="187" fontId="10" fillId="0" borderId="12" xfId="1" applyNumberFormat="1" applyFont="1" applyBorder="1"/>
    <xf numFmtId="187" fontId="10" fillId="0" borderId="5" xfId="1" applyNumberFormat="1" applyFont="1" applyBorder="1"/>
    <xf numFmtId="43" fontId="22" fillId="0" borderId="8" xfId="1" applyFont="1" applyBorder="1"/>
    <xf numFmtId="187" fontId="22" fillId="0" borderId="11" xfId="1" applyNumberFormat="1" applyFont="1" applyBorder="1"/>
    <xf numFmtId="187" fontId="9" fillId="0" borderId="12" xfId="1" applyNumberFormat="1" applyFont="1" applyBorder="1"/>
    <xf numFmtId="187" fontId="22" fillId="0" borderId="10" xfId="1" applyNumberFormat="1" applyFont="1" applyBorder="1"/>
    <xf numFmtId="187" fontId="11" fillId="0" borderId="1" xfId="1" applyNumberFormat="1" applyFont="1" applyBorder="1"/>
    <xf numFmtId="187" fontId="3" fillId="0" borderId="1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187" fontId="22" fillId="0" borderId="5" xfId="1" applyNumberFormat="1" applyFont="1" applyBorder="1" applyAlignment="1"/>
    <xf numFmtId="187" fontId="22" fillId="0" borderId="5" xfId="1" applyNumberFormat="1" applyFont="1" applyBorder="1"/>
    <xf numFmtId="187" fontId="24" fillId="0" borderId="8" xfId="1" applyNumberFormat="1" applyFont="1" applyBorder="1"/>
    <xf numFmtId="187" fontId="11" fillId="0" borderId="8" xfId="1" applyNumberFormat="1" applyFont="1" applyBorder="1"/>
    <xf numFmtId="187" fontId="12" fillId="0" borderId="8" xfId="1" applyNumberFormat="1" applyFont="1" applyBorder="1" applyAlignment="1">
      <alignment horizontal="left"/>
    </xf>
    <xf numFmtId="43" fontId="25" fillId="0" borderId="8" xfId="1" applyFont="1" applyBorder="1"/>
    <xf numFmtId="187" fontId="25" fillId="0" borderId="8" xfId="1" applyNumberFormat="1" applyFont="1" applyBorder="1"/>
    <xf numFmtId="187" fontId="7" fillId="0" borderId="1" xfId="1" applyNumberFormat="1" applyFont="1" applyBorder="1" applyAlignment="1">
      <alignment horizontal="center"/>
    </xf>
    <xf numFmtId="187" fontId="19" fillId="0" borderId="6" xfId="1" applyNumberFormat="1" applyFont="1" applyBorder="1" applyAlignment="1">
      <alignment horizontal="center"/>
    </xf>
    <xf numFmtId="187" fontId="17" fillId="0" borderId="1" xfId="1" applyNumberFormat="1" applyFont="1" applyBorder="1"/>
    <xf numFmtId="187" fontId="17" fillId="0" borderId="8" xfId="1" applyNumberFormat="1" applyFont="1" applyBorder="1"/>
    <xf numFmtId="187" fontId="29" fillId="0" borderId="8" xfId="1" applyNumberFormat="1" applyFont="1" applyBorder="1"/>
    <xf numFmtId="187" fontId="17" fillId="0" borderId="10" xfId="1" applyNumberFormat="1" applyFont="1" applyBorder="1"/>
    <xf numFmtId="187" fontId="9" fillId="0" borderId="12" xfId="1" applyNumberFormat="1" applyFont="1" applyBorder="1" applyAlignment="1">
      <alignment horizontal="center"/>
    </xf>
    <xf numFmtId="187" fontId="17" fillId="0" borderId="0" xfId="1" applyNumberFormat="1" applyFont="1" applyBorder="1"/>
    <xf numFmtId="187" fontId="26" fillId="0" borderId="8" xfId="1" applyNumberFormat="1" applyFont="1" applyBorder="1"/>
    <xf numFmtId="187" fontId="4" fillId="0" borderId="6" xfId="1" applyNumberFormat="1" applyFont="1" applyBorder="1" applyAlignment="1">
      <alignment horizontal="center" vertical="center" wrapText="1"/>
    </xf>
    <xf numFmtId="187" fontId="29" fillId="0" borderId="12" xfId="1" applyNumberFormat="1" applyFont="1" applyBorder="1"/>
    <xf numFmtId="187" fontId="29" fillId="0" borderId="0" xfId="1" applyNumberFormat="1" applyFont="1" applyBorder="1"/>
    <xf numFmtId="187" fontId="17" fillId="0" borderId="5" xfId="1" applyNumberFormat="1" applyFont="1" applyBorder="1"/>
    <xf numFmtId="187" fontId="29" fillId="0" borderId="5" xfId="1" applyNumberFormat="1" applyFont="1" applyBorder="1"/>
    <xf numFmtId="187" fontId="4" fillId="0" borderId="9" xfId="1" applyNumberFormat="1" applyFont="1" applyBorder="1" applyAlignment="1">
      <alignment horizontal="center" vertical="center" wrapText="1"/>
    </xf>
    <xf numFmtId="187" fontId="17" fillId="0" borderId="1" xfId="1" applyNumberFormat="1" applyFont="1" applyBorder="1" applyAlignment="1">
      <alignment horizontal="center"/>
    </xf>
    <xf numFmtId="187" fontId="21" fillId="0" borderId="1" xfId="1" applyNumberFormat="1" applyFont="1" applyBorder="1"/>
    <xf numFmtId="187" fontId="24" fillId="0" borderId="11" xfId="1" applyNumberFormat="1" applyFont="1" applyBorder="1"/>
    <xf numFmtId="187" fontId="24" fillId="0" borderId="10" xfId="1" applyNumberFormat="1" applyFont="1" applyBorder="1"/>
    <xf numFmtId="187" fontId="24" fillId="0" borderId="5" xfId="1" applyNumberFormat="1" applyFont="1" applyBorder="1"/>
    <xf numFmtId="187" fontId="8" fillId="0" borderId="12" xfId="0" applyNumberFormat="1" applyFont="1" applyBorder="1"/>
    <xf numFmtId="187" fontId="10" fillId="0" borderId="10" xfId="1" applyNumberFormat="1" applyFont="1" applyBorder="1" applyAlignment="1">
      <alignment horizontal="center"/>
    </xf>
    <xf numFmtId="187" fontId="10" fillId="0" borderId="12" xfId="1" applyNumberFormat="1" applyFont="1" applyBorder="1" applyAlignment="1">
      <alignment horizontal="center"/>
    </xf>
    <xf numFmtId="187" fontId="10" fillId="0" borderId="14" xfId="1" applyNumberFormat="1" applyFont="1" applyBorder="1"/>
    <xf numFmtId="187" fontId="13" fillId="0" borderId="8" xfId="1" applyNumberFormat="1" applyFont="1" applyBorder="1"/>
    <xf numFmtId="187" fontId="4" fillId="0" borderId="15" xfId="1" applyNumberFormat="1" applyFont="1" applyBorder="1" applyAlignment="1">
      <alignment horizontal="center" vertical="center" wrapText="1"/>
    </xf>
    <xf numFmtId="187" fontId="13" fillId="0" borderId="5" xfId="1" applyNumberFormat="1" applyFont="1" applyBorder="1"/>
    <xf numFmtId="187" fontId="21" fillId="0" borderId="8" xfId="1" applyNumberFormat="1" applyFont="1" applyBorder="1"/>
    <xf numFmtId="187" fontId="21" fillId="0" borderId="5" xfId="1" applyNumberFormat="1" applyFont="1" applyBorder="1"/>
    <xf numFmtId="187" fontId="31" fillId="0" borderId="8" xfId="1" applyNumberFormat="1" applyFont="1" applyBorder="1"/>
    <xf numFmtId="187" fontId="31" fillId="0" borderId="5" xfId="1" applyNumberFormat="1" applyFont="1" applyBorder="1"/>
    <xf numFmtId="0" fontId="27" fillId="0" borderId="9" xfId="0" applyFont="1" applyBorder="1"/>
    <xf numFmtId="0" fontId="16" fillId="0" borderId="7" xfId="0" applyFont="1" applyBorder="1"/>
    <xf numFmtId="0" fontId="3" fillId="0" borderId="0" xfId="0" applyFont="1" applyAlignment="1">
      <alignment horizontal="left"/>
    </xf>
    <xf numFmtId="43" fontId="4" fillId="0" borderId="15" xfId="1" applyFont="1" applyBorder="1"/>
    <xf numFmtId="0" fontId="23" fillId="0" borderId="9" xfId="0" applyFont="1" applyBorder="1"/>
    <xf numFmtId="0" fontId="33" fillId="0" borderId="6" xfId="0" applyFont="1" applyBorder="1"/>
    <xf numFmtId="0" fontId="23" fillId="0" borderId="14" xfId="0" applyFont="1" applyBorder="1"/>
    <xf numFmtId="0" fontId="33" fillId="0" borderId="12" xfId="0" applyFont="1" applyBorder="1"/>
    <xf numFmtId="43" fontId="4" fillId="0" borderId="6" xfId="1" applyFont="1" applyBorder="1"/>
    <xf numFmtId="187" fontId="3" fillId="0" borderId="1" xfId="0" applyNumberFormat="1" applyFont="1" applyBorder="1"/>
    <xf numFmtId="43" fontId="34" fillId="0" borderId="5" xfId="0" applyNumberFormat="1" applyFont="1" applyBorder="1"/>
    <xf numFmtId="43" fontId="34" fillId="0" borderId="8" xfId="0" applyNumberFormat="1" applyFont="1" applyBorder="1"/>
    <xf numFmtId="187" fontId="4" fillId="0" borderId="1" xfId="0" applyNumberFormat="1" applyFont="1" applyBorder="1"/>
    <xf numFmtId="187" fontId="17" fillId="0" borderId="14" xfId="1" applyNumberFormat="1" applyFont="1" applyBorder="1" applyAlignment="1">
      <alignment horizontal="center"/>
    </xf>
    <xf numFmtId="187" fontId="8" fillId="0" borderId="8" xfId="0" applyNumberFormat="1" applyFont="1" applyBorder="1"/>
    <xf numFmtId="0" fontId="23" fillId="0" borderId="12" xfId="0" applyFont="1" applyBorder="1"/>
    <xf numFmtId="0" fontId="35" fillId="0" borderId="6" xfId="0" applyFont="1" applyBorder="1" applyAlignment="1">
      <alignment horizontal="center"/>
    </xf>
    <xf numFmtId="0" fontId="23" fillId="0" borderId="6" xfId="0" applyFont="1" applyBorder="1"/>
    <xf numFmtId="187" fontId="23" fillId="0" borderId="9" xfId="1" applyNumberFormat="1" applyFont="1" applyBorder="1"/>
    <xf numFmtId="0" fontId="35" fillId="0" borderId="15" xfId="0" applyFont="1" applyBorder="1"/>
    <xf numFmtId="0" fontId="35" fillId="0" borderId="12" xfId="0" applyFont="1" applyBorder="1" applyAlignment="1">
      <alignment horizontal="center"/>
    </xf>
    <xf numFmtId="187" fontId="23" fillId="0" borderId="14" xfId="1" applyNumberFormat="1" applyFont="1" applyBorder="1"/>
    <xf numFmtId="187" fontId="23" fillId="0" borderId="12" xfId="1" applyNumberFormat="1" applyFont="1" applyBorder="1"/>
    <xf numFmtId="187" fontId="23" fillId="0" borderId="0" xfId="1" applyNumberFormat="1" applyFont="1" applyBorder="1"/>
    <xf numFmtId="0" fontId="35" fillId="0" borderId="0" xfId="0" applyFont="1"/>
    <xf numFmtId="187" fontId="24" fillId="0" borderId="0" xfId="1" applyNumberFormat="1" applyFont="1" applyBorder="1"/>
    <xf numFmtId="187" fontId="22" fillId="0" borderId="12" xfId="1" applyNumberFormat="1" applyFont="1" applyBorder="1"/>
    <xf numFmtId="187" fontId="24" fillId="0" borderId="12" xfId="1" applyNumberFormat="1" applyFont="1" applyBorder="1"/>
    <xf numFmtId="0" fontId="23" fillId="0" borderId="5" xfId="0" applyFont="1" applyBorder="1"/>
    <xf numFmtId="0" fontId="3" fillId="2" borderId="6" xfId="0" applyFont="1" applyFill="1" applyBorder="1" applyAlignment="1">
      <alignment horizontal="center"/>
    </xf>
    <xf numFmtId="0" fontId="8" fillId="2" borderId="6" xfId="0" applyFont="1" applyFill="1" applyBorder="1"/>
    <xf numFmtId="0" fontId="4" fillId="2" borderId="6" xfId="0" applyFont="1" applyFill="1" applyBorder="1"/>
    <xf numFmtId="187" fontId="8" fillId="2" borderId="6" xfId="1" applyNumberFormat="1" applyFont="1" applyFill="1" applyBorder="1"/>
    <xf numFmtId="0" fontId="3" fillId="2" borderId="6" xfId="0" applyFont="1" applyFill="1" applyBorder="1"/>
    <xf numFmtId="0" fontId="3" fillId="2" borderId="0" xfId="0" applyFont="1" applyFill="1"/>
    <xf numFmtId="0" fontId="3" fillId="2" borderId="12" xfId="0" applyFont="1" applyFill="1" applyBorder="1" applyAlignment="1">
      <alignment horizontal="center"/>
    </xf>
    <xf numFmtId="0" fontId="8" fillId="2" borderId="12" xfId="0" applyFont="1" applyFill="1" applyBorder="1"/>
    <xf numFmtId="0" fontId="4" fillId="2" borderId="12" xfId="0" applyFont="1" applyFill="1" applyBorder="1"/>
    <xf numFmtId="187" fontId="8" fillId="2" borderId="12" xfId="1" applyNumberFormat="1" applyFont="1" applyFill="1" applyBorder="1"/>
    <xf numFmtId="0" fontId="3" fillId="2" borderId="12" xfId="0" applyFont="1" applyFill="1" applyBorder="1"/>
    <xf numFmtId="0" fontId="38" fillId="0" borderId="0" xfId="0" applyFont="1"/>
    <xf numFmtId="0" fontId="37" fillId="0" borderId="0" xfId="0" applyFont="1"/>
    <xf numFmtId="0" fontId="38" fillId="0" borderId="6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15" xfId="0" applyFont="1" applyBorder="1" applyAlignment="1">
      <alignment horizontal="center"/>
    </xf>
    <xf numFmtId="0" fontId="40" fillId="0" borderId="6" xfId="0" applyFont="1" applyBorder="1" applyAlignment="1">
      <alignment horizontal="center"/>
    </xf>
    <xf numFmtId="0" fontId="40" fillId="0" borderId="7" xfId="1" applyNumberFormat="1" applyFont="1" applyBorder="1" applyAlignment="1">
      <alignment horizontal="center"/>
    </xf>
    <xf numFmtId="0" fontId="40" fillId="0" borderId="7" xfId="0" applyFont="1" applyBorder="1" applyAlignment="1">
      <alignment horizontal="center"/>
    </xf>
    <xf numFmtId="0" fontId="39" fillId="0" borderId="7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40" fillId="0" borderId="14" xfId="0" applyFont="1" applyBorder="1" applyAlignment="1">
      <alignment horizontal="center"/>
    </xf>
    <xf numFmtId="187" fontId="39" fillId="0" borderId="6" xfId="1" applyNumberFormat="1" applyFont="1" applyBorder="1" applyAlignment="1">
      <alignment horizontal="center"/>
    </xf>
    <xf numFmtId="0" fontId="40" fillId="0" borderId="13" xfId="1" applyNumberFormat="1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40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8" fillId="0" borderId="12" xfId="0" applyFont="1" applyBorder="1"/>
    <xf numFmtId="187" fontId="39" fillId="0" borderId="12" xfId="1" applyNumberFormat="1" applyFont="1" applyBorder="1" applyAlignment="1">
      <alignment horizontal="center"/>
    </xf>
    <xf numFmtId="0" fontId="40" fillId="0" borderId="12" xfId="1" applyNumberFormat="1" applyFont="1" applyBorder="1" applyAlignment="1">
      <alignment horizontal="center"/>
    </xf>
    <xf numFmtId="0" fontId="41" fillId="0" borderId="15" xfId="0" applyFont="1" applyBorder="1" applyAlignment="1">
      <alignment horizontal="left"/>
    </xf>
    <xf numFmtId="0" fontId="41" fillId="0" borderId="6" xfId="0" applyFont="1" applyBorder="1"/>
    <xf numFmtId="0" fontId="42" fillId="0" borderId="7" xfId="0" applyFont="1" applyBorder="1" applyAlignment="1">
      <alignment horizontal="left"/>
    </xf>
    <xf numFmtId="187" fontId="41" fillId="0" borderId="6" xfId="1" applyNumberFormat="1" applyFont="1" applyBorder="1"/>
    <xf numFmtId="187" fontId="41" fillId="0" borderId="15" xfId="1" applyNumberFormat="1" applyFont="1" applyBorder="1"/>
    <xf numFmtId="0" fontId="42" fillId="0" borderId="6" xfId="1" applyNumberFormat="1" applyFont="1" applyBorder="1" applyAlignment="1">
      <alignment horizontal="center"/>
    </xf>
    <xf numFmtId="0" fontId="42" fillId="0" borderId="6" xfId="0" applyFont="1" applyBorder="1"/>
    <xf numFmtId="0" fontId="41" fillId="0" borderId="6" xfId="0" applyFont="1" applyBorder="1" applyAlignment="1">
      <alignment horizontal="center"/>
    </xf>
    <xf numFmtId="0" fontId="41" fillId="0" borderId="0" xfId="0" applyFont="1"/>
    <xf numFmtId="0" fontId="41" fillId="0" borderId="12" xfId="0" applyFont="1" applyBorder="1"/>
    <xf numFmtId="0" fontId="42" fillId="0" borderId="13" xfId="0" applyFont="1" applyBorder="1"/>
    <xf numFmtId="187" fontId="41" fillId="0" borderId="12" xfId="1" applyNumberFormat="1" applyFont="1" applyBorder="1" applyAlignment="1">
      <alignment horizontal="center"/>
    </xf>
    <xf numFmtId="187" fontId="41" fillId="0" borderId="0" xfId="1" applyNumberFormat="1" applyFont="1" applyBorder="1" applyAlignment="1">
      <alignment horizontal="center"/>
    </xf>
    <xf numFmtId="0" fontId="42" fillId="0" borderId="12" xfId="1" applyNumberFormat="1" applyFont="1" applyBorder="1" applyAlignment="1">
      <alignment horizontal="center"/>
    </xf>
    <xf numFmtId="0" fontId="42" fillId="0" borderId="12" xfId="0" applyFont="1" applyBorder="1"/>
    <xf numFmtId="0" fontId="41" fillId="0" borderId="12" xfId="0" applyFont="1" applyBorder="1" applyAlignment="1">
      <alignment horizontal="center"/>
    </xf>
    <xf numFmtId="187" fontId="41" fillId="0" borderId="12" xfId="1" applyNumberFormat="1" applyFont="1" applyBorder="1"/>
    <xf numFmtId="187" fontId="41" fillId="0" borderId="0" xfId="1" applyNumberFormat="1" applyFont="1" applyBorder="1"/>
    <xf numFmtId="0" fontId="42" fillId="0" borderId="11" xfId="0" applyFont="1" applyBorder="1"/>
    <xf numFmtId="187" fontId="41" fillId="0" borderId="8" xfId="1" applyNumberFormat="1" applyFont="1" applyBorder="1"/>
    <xf numFmtId="187" fontId="41" fillId="0" borderId="5" xfId="1" applyNumberFormat="1" applyFont="1" applyBorder="1"/>
    <xf numFmtId="0" fontId="42" fillId="0" borderId="8" xfId="1" applyNumberFormat="1" applyFont="1" applyBorder="1" applyAlignment="1">
      <alignment horizontal="center"/>
    </xf>
    <xf numFmtId="0" fontId="42" fillId="0" borderId="8" xfId="0" applyFont="1" applyBorder="1"/>
    <xf numFmtId="0" fontId="41" fillId="0" borderId="8" xfId="0" applyFont="1" applyBorder="1"/>
    <xf numFmtId="0" fontId="38" fillId="0" borderId="8" xfId="0" applyFont="1" applyBorder="1" applyAlignment="1">
      <alignment horizontal="center"/>
    </xf>
    <xf numFmtId="0" fontId="41" fillId="0" borderId="5" xfId="0" applyFont="1" applyBorder="1"/>
    <xf numFmtId="187" fontId="41" fillId="0" borderId="8" xfId="1" applyNumberFormat="1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0" fontId="42" fillId="0" borderId="0" xfId="1" applyNumberFormat="1" applyFont="1" applyBorder="1" applyAlignment="1">
      <alignment horizontal="center"/>
    </xf>
    <xf numFmtId="0" fontId="42" fillId="0" borderId="6" xfId="0" applyFont="1" applyBorder="1" applyAlignment="1">
      <alignment horizontal="left"/>
    </xf>
    <xf numFmtId="187" fontId="41" fillId="0" borderId="9" xfId="1" applyNumberFormat="1" applyFont="1" applyBorder="1"/>
    <xf numFmtId="0" fontId="42" fillId="0" borderId="6" xfId="1" applyNumberFormat="1" applyFont="1" applyBorder="1"/>
    <xf numFmtId="0" fontId="42" fillId="0" borderId="12" xfId="0" applyFont="1" applyBorder="1" applyAlignment="1">
      <alignment horizontal="left"/>
    </xf>
    <xf numFmtId="187" fontId="41" fillId="0" borderId="14" xfId="1" applyNumberFormat="1" applyFont="1" applyBorder="1" applyAlignment="1">
      <alignment horizontal="center"/>
    </xf>
    <xf numFmtId="0" fontId="42" fillId="0" borderId="12" xfId="1" applyNumberFormat="1" applyFont="1" applyBorder="1"/>
    <xf numFmtId="187" fontId="41" fillId="0" borderId="14" xfId="1" applyNumberFormat="1" applyFont="1" applyBorder="1"/>
    <xf numFmtId="0" fontId="42" fillId="0" borderId="8" xfId="0" applyFont="1" applyBorder="1" applyAlignment="1">
      <alignment horizontal="left"/>
    </xf>
    <xf numFmtId="187" fontId="41" fillId="0" borderId="10" xfId="1" applyNumberFormat="1" applyFont="1" applyBorder="1"/>
    <xf numFmtId="0" fontId="42" fillId="0" borderId="8" xfId="1" applyNumberFormat="1" applyFont="1" applyBorder="1"/>
    <xf numFmtId="0" fontId="41" fillId="0" borderId="7" xfId="0" applyFont="1" applyBorder="1"/>
    <xf numFmtId="0" fontId="41" fillId="0" borderId="13" xfId="0" applyFont="1" applyBorder="1"/>
    <xf numFmtId="187" fontId="41" fillId="0" borderId="13" xfId="1" applyNumberFormat="1" applyFont="1" applyBorder="1"/>
    <xf numFmtId="187" fontId="41" fillId="0" borderId="10" xfId="1" applyNumberFormat="1" applyFont="1" applyBorder="1" applyAlignment="1">
      <alignment horizontal="center"/>
    </xf>
    <xf numFmtId="187" fontId="41" fillId="0" borderId="11" xfId="1" applyNumberFormat="1" applyFont="1" applyBorder="1"/>
    <xf numFmtId="0" fontId="41" fillId="0" borderId="11" xfId="0" applyFont="1" applyBorder="1"/>
    <xf numFmtId="0" fontId="42" fillId="0" borderId="0" xfId="1" applyNumberFormat="1" applyFont="1" applyBorder="1"/>
    <xf numFmtId="0" fontId="42" fillId="0" borderId="15" xfId="0" applyFont="1" applyBorder="1" applyAlignment="1">
      <alignment horizontal="left"/>
    </xf>
    <xf numFmtId="0" fontId="42" fillId="0" borderId="5" xfId="0" applyFont="1" applyBorder="1"/>
    <xf numFmtId="0" fontId="38" fillId="0" borderId="9" xfId="0" applyFont="1" applyBorder="1" applyAlignment="1">
      <alignment horizontal="center"/>
    </xf>
    <xf numFmtId="0" fontId="41" fillId="0" borderId="6" xfId="0" applyFont="1" applyBorder="1" applyAlignment="1">
      <alignment horizontal="left"/>
    </xf>
    <xf numFmtId="0" fontId="38" fillId="0" borderId="14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42" fillId="0" borderId="15" xfId="0" applyFont="1" applyBorder="1"/>
    <xf numFmtId="0" fontId="42" fillId="0" borderId="9" xfId="1" applyNumberFormat="1" applyFont="1" applyBorder="1"/>
    <xf numFmtId="0" fontId="42" fillId="0" borderId="9" xfId="0" applyFont="1" applyBorder="1"/>
    <xf numFmtId="0" fontId="42" fillId="0" borderId="10" xfId="1" applyNumberFormat="1" applyFont="1" applyBorder="1"/>
    <xf numFmtId="0" fontId="42" fillId="0" borderId="14" xfId="0" applyFont="1" applyBorder="1"/>
    <xf numFmtId="0" fontId="42" fillId="0" borderId="14" xfId="1" applyNumberFormat="1" applyFont="1" applyBorder="1"/>
    <xf numFmtId="0" fontId="42" fillId="0" borderId="10" xfId="0" applyFont="1" applyBorder="1"/>
    <xf numFmtId="0" fontId="38" fillId="0" borderId="6" xfId="0" applyFont="1" applyBorder="1"/>
    <xf numFmtId="0" fontId="41" fillId="0" borderId="7" xfId="0" applyFont="1" applyBorder="1" applyAlignment="1">
      <alignment horizontal="left"/>
    </xf>
    <xf numFmtId="0" fontId="41" fillId="0" borderId="15" xfId="0" applyFont="1" applyBorder="1"/>
    <xf numFmtId="187" fontId="41" fillId="0" borderId="6" xfId="1" applyNumberFormat="1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1" fillId="0" borderId="13" xfId="0" applyFont="1" applyBorder="1" applyAlignment="1">
      <alignment horizontal="left"/>
    </xf>
    <xf numFmtId="0" fontId="42" fillId="0" borderId="12" xfId="0" applyFont="1" applyBorder="1" applyAlignment="1">
      <alignment horizontal="center"/>
    </xf>
    <xf numFmtId="0" fontId="42" fillId="0" borderId="0" xfId="0" applyFont="1" applyAlignment="1">
      <alignment horizontal="left"/>
    </xf>
    <xf numFmtId="0" fontId="41" fillId="0" borderId="13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1" fillId="0" borderId="11" xfId="0" applyFont="1" applyBorder="1" applyAlignment="1">
      <alignment horizontal="center"/>
    </xf>
    <xf numFmtId="187" fontId="41" fillId="0" borderId="5" xfId="1" applyNumberFormat="1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1" fillId="0" borderId="12" xfId="0" applyFont="1" applyBorder="1" applyAlignment="1">
      <alignment horizontal="left"/>
    </xf>
    <xf numFmtId="0" fontId="41" fillId="0" borderId="8" xfId="0" applyFont="1" applyBorder="1" applyAlignment="1">
      <alignment horizontal="left"/>
    </xf>
    <xf numFmtId="0" fontId="42" fillId="0" borderId="7" xfId="0" applyFont="1" applyBorder="1"/>
    <xf numFmtId="187" fontId="41" fillId="0" borderId="15" xfId="1" applyNumberFormat="1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42" fillId="0" borderId="9" xfId="1" applyNumberFormat="1" applyFont="1" applyBorder="1" applyAlignment="1">
      <alignment horizontal="center"/>
    </xf>
    <xf numFmtId="0" fontId="42" fillId="0" borderId="14" xfId="1" applyNumberFormat="1" applyFont="1" applyBorder="1" applyAlignment="1">
      <alignment horizontal="center"/>
    </xf>
    <xf numFmtId="0" fontId="41" fillId="0" borderId="9" xfId="0" applyFont="1" applyBorder="1"/>
    <xf numFmtId="0" fontId="41" fillId="0" borderId="14" xfId="0" applyFont="1" applyBorder="1"/>
    <xf numFmtId="0" fontId="41" fillId="0" borderId="10" xfId="0" applyFont="1" applyBorder="1"/>
    <xf numFmtId="0" fontId="42" fillId="0" borderId="10" xfId="1" applyNumberFormat="1" applyFont="1" applyBorder="1" applyAlignment="1">
      <alignment horizontal="center"/>
    </xf>
    <xf numFmtId="0" fontId="41" fillId="0" borderId="9" xfId="0" applyFont="1" applyBorder="1" applyAlignment="1">
      <alignment horizontal="left"/>
    </xf>
    <xf numFmtId="187" fontId="41" fillId="0" borderId="7" xfId="1" applyNumberFormat="1" applyFont="1" applyBorder="1" applyAlignment="1">
      <alignment horizontal="center"/>
    </xf>
    <xf numFmtId="187" fontId="41" fillId="0" borderId="13" xfId="1" applyNumberFormat="1" applyFont="1" applyBorder="1" applyAlignment="1">
      <alignment horizontal="center"/>
    </xf>
    <xf numFmtId="187" fontId="41" fillId="0" borderId="11" xfId="1" applyNumberFormat="1" applyFont="1" applyBorder="1" applyAlignment="1">
      <alignment horizontal="center"/>
    </xf>
    <xf numFmtId="0" fontId="41" fillId="0" borderId="0" xfId="0" applyFont="1" applyAlignment="1">
      <alignment horizontal="left"/>
    </xf>
    <xf numFmtId="0" fontId="42" fillId="0" borderId="13" xfId="0" applyFont="1" applyBorder="1" applyAlignment="1">
      <alignment horizontal="center"/>
    </xf>
    <xf numFmtId="0" fontId="41" fillId="0" borderId="5" xfId="0" applyFont="1" applyBorder="1" applyAlignment="1">
      <alignment horizontal="left"/>
    </xf>
    <xf numFmtId="0" fontId="42" fillId="0" borderId="11" xfId="0" applyFont="1" applyBorder="1" applyAlignment="1">
      <alignment horizontal="center"/>
    </xf>
    <xf numFmtId="187" fontId="42" fillId="0" borderId="6" xfId="1" applyNumberFormat="1" applyFont="1" applyBorder="1"/>
    <xf numFmtId="187" fontId="41" fillId="0" borderId="1" xfId="1" applyNumberFormat="1" applyFont="1" applyBorder="1"/>
    <xf numFmtId="0" fontId="42" fillId="0" borderId="1" xfId="0" applyFont="1" applyBorder="1"/>
    <xf numFmtId="0" fontId="41" fillId="0" borderId="1" xfId="0" applyFont="1" applyBorder="1"/>
    <xf numFmtId="0" fontId="38" fillId="0" borderId="8" xfId="0" applyFont="1" applyBorder="1"/>
    <xf numFmtId="0" fontId="39" fillId="0" borderId="8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40" fillId="0" borderId="10" xfId="0" applyFont="1" applyBorder="1" applyAlignment="1">
      <alignment horizontal="center"/>
    </xf>
    <xf numFmtId="187" fontId="39" fillId="0" borderId="8" xfId="1" applyNumberFormat="1" applyFont="1" applyBorder="1" applyAlignment="1">
      <alignment horizontal="center"/>
    </xf>
    <xf numFmtId="0" fontId="40" fillId="0" borderId="8" xfId="1" applyNumberFormat="1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187" fontId="41" fillId="0" borderId="1" xfId="1" applyNumberFormat="1" applyFont="1" applyBorder="1" applyAlignment="1">
      <alignment horizontal="center"/>
    </xf>
    <xf numFmtId="187" fontId="42" fillId="0" borderId="1" xfId="1" applyNumberFormat="1" applyFont="1" applyBorder="1"/>
    <xf numFmtId="187" fontId="39" fillId="0" borderId="1" xfId="1" applyNumberFormat="1" applyFont="1" applyBorder="1" applyAlignment="1">
      <alignment horizontal="center"/>
    </xf>
    <xf numFmtId="187" fontId="40" fillId="0" borderId="1" xfId="1" applyNumberFormat="1" applyFont="1" applyBorder="1"/>
    <xf numFmtId="187" fontId="41" fillId="0" borderId="0" xfId="1" applyNumberFormat="1" applyFont="1"/>
    <xf numFmtId="0" fontId="38" fillId="0" borderId="13" xfId="0" applyFont="1" applyBorder="1"/>
    <xf numFmtId="0" fontId="38" fillId="0" borderId="11" xfId="0" applyFont="1" applyBorder="1"/>
    <xf numFmtId="187" fontId="41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187" fontId="39" fillId="0" borderId="9" xfId="1" applyNumberFormat="1" applyFont="1" applyBorder="1" applyAlignment="1">
      <alignment horizontal="center"/>
    </xf>
    <xf numFmtId="187" fontId="39" fillId="0" borderId="15" xfId="1" applyNumberFormat="1" applyFont="1" applyBorder="1" applyAlignment="1">
      <alignment horizontal="center"/>
    </xf>
    <xf numFmtId="187" fontId="39" fillId="0" borderId="7" xfId="1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38" fillId="0" borderId="5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85C8-2D8E-4BBD-84C5-A09615D6BF58}">
  <dimension ref="A2:Q57"/>
  <sheetViews>
    <sheetView tabSelected="1" workbookViewId="0">
      <selection activeCell="O52" sqref="O52"/>
    </sheetView>
  </sheetViews>
  <sheetFormatPr defaultColWidth="8.375" defaultRowHeight="18" x14ac:dyDescent="0.4"/>
  <cols>
    <col min="1" max="1" width="43.25" style="141" customWidth="1"/>
    <col min="2" max="2" width="6.5" style="141" customWidth="1"/>
    <col min="3" max="3" width="9.125" style="113" customWidth="1"/>
    <col min="4" max="4" width="5.875" style="141" customWidth="1"/>
    <col min="5" max="5" width="8.25" style="141" customWidth="1"/>
    <col min="6" max="6" width="5.875" style="141" customWidth="1"/>
    <col min="7" max="7" width="8.875" style="141" customWidth="1"/>
    <col min="8" max="8" width="5.625" style="141" customWidth="1"/>
    <col min="9" max="9" width="9.375" style="141" customWidth="1"/>
    <col min="10" max="10" width="6.875" style="141" customWidth="1"/>
    <col min="11" max="11" width="8.375" style="141" customWidth="1"/>
    <col min="12" max="12" width="6.375" style="141" customWidth="1"/>
    <col min="13" max="13" width="9.375" style="141" customWidth="1"/>
    <col min="14" max="14" width="3.375" style="141" customWidth="1"/>
    <col min="15" max="15" width="7.5" style="141" customWidth="1"/>
    <col min="16" max="16" width="9.375" style="141" customWidth="1"/>
    <col min="17" max="17" width="13" style="141" bestFit="1" customWidth="1"/>
    <col min="18" max="19" width="8.375" style="141"/>
    <col min="20" max="20" width="10.25" style="141" bestFit="1" customWidth="1"/>
    <col min="21" max="255" width="8.375" style="141"/>
    <col min="256" max="256" width="43.25" style="141" customWidth="1"/>
    <col min="257" max="257" width="5.625" style="141" customWidth="1"/>
    <col min="258" max="258" width="8.125" style="141" customWidth="1"/>
    <col min="259" max="259" width="5.875" style="141" customWidth="1"/>
    <col min="260" max="260" width="8.25" style="141" customWidth="1"/>
    <col min="261" max="261" width="5.875" style="141" customWidth="1"/>
    <col min="262" max="262" width="8.875" style="141" customWidth="1"/>
    <col min="263" max="263" width="5.625" style="141" customWidth="1"/>
    <col min="264" max="264" width="9.375" style="141" customWidth="1"/>
    <col min="265" max="265" width="6.25" style="141" customWidth="1"/>
    <col min="266" max="266" width="9.875" style="141" customWidth="1"/>
    <col min="267" max="267" width="6.125" style="141" customWidth="1"/>
    <col min="268" max="268" width="9.375" style="141" customWidth="1"/>
    <col min="269" max="269" width="3.125" style="141" customWidth="1"/>
    <col min="270" max="270" width="3.375" style="141" customWidth="1"/>
    <col min="271" max="271" width="7.5" style="141" customWidth="1"/>
    <col min="272" max="272" width="9.375" style="141" customWidth="1"/>
    <col min="273" max="273" width="13" style="141" bestFit="1" customWidth="1"/>
    <col min="274" max="275" width="8.375" style="141"/>
    <col min="276" max="276" width="10.25" style="141" bestFit="1" customWidth="1"/>
    <col min="277" max="511" width="8.375" style="141"/>
    <col min="512" max="512" width="43.25" style="141" customWidth="1"/>
    <col min="513" max="513" width="5.625" style="141" customWidth="1"/>
    <col min="514" max="514" width="8.125" style="141" customWidth="1"/>
    <col min="515" max="515" width="5.875" style="141" customWidth="1"/>
    <col min="516" max="516" width="8.25" style="141" customWidth="1"/>
    <col min="517" max="517" width="5.875" style="141" customWidth="1"/>
    <col min="518" max="518" width="8.875" style="141" customWidth="1"/>
    <col min="519" max="519" width="5.625" style="141" customWidth="1"/>
    <col min="520" max="520" width="9.375" style="141" customWidth="1"/>
    <col min="521" max="521" width="6.25" style="141" customWidth="1"/>
    <col min="522" max="522" width="9.875" style="141" customWidth="1"/>
    <col min="523" max="523" width="6.125" style="141" customWidth="1"/>
    <col min="524" max="524" width="9.375" style="141" customWidth="1"/>
    <col min="525" max="525" width="3.125" style="141" customWidth="1"/>
    <col min="526" max="526" width="3.375" style="141" customWidth="1"/>
    <col min="527" max="527" width="7.5" style="141" customWidth="1"/>
    <col min="528" max="528" width="9.375" style="141" customWidth="1"/>
    <col min="529" max="529" width="13" style="141" bestFit="1" customWidth="1"/>
    <col min="530" max="531" width="8.375" style="141"/>
    <col min="532" max="532" width="10.25" style="141" bestFit="1" customWidth="1"/>
    <col min="533" max="767" width="8.375" style="141"/>
    <col min="768" max="768" width="43.25" style="141" customWidth="1"/>
    <col min="769" max="769" width="5.625" style="141" customWidth="1"/>
    <col min="770" max="770" width="8.125" style="141" customWidth="1"/>
    <col min="771" max="771" width="5.875" style="141" customWidth="1"/>
    <col min="772" max="772" width="8.25" style="141" customWidth="1"/>
    <col min="773" max="773" width="5.875" style="141" customWidth="1"/>
    <col min="774" max="774" width="8.875" style="141" customWidth="1"/>
    <col min="775" max="775" width="5.625" style="141" customWidth="1"/>
    <col min="776" max="776" width="9.375" style="141" customWidth="1"/>
    <col min="777" max="777" width="6.25" style="141" customWidth="1"/>
    <col min="778" max="778" width="9.875" style="141" customWidth="1"/>
    <col min="779" max="779" width="6.125" style="141" customWidth="1"/>
    <col min="780" max="780" width="9.375" style="141" customWidth="1"/>
    <col min="781" max="781" width="3.125" style="141" customWidth="1"/>
    <col min="782" max="782" width="3.375" style="141" customWidth="1"/>
    <col min="783" max="783" width="7.5" style="141" customWidth="1"/>
    <col min="784" max="784" width="9.375" style="141" customWidth="1"/>
    <col min="785" max="785" width="13" style="141" bestFit="1" customWidth="1"/>
    <col min="786" max="787" width="8.375" style="141"/>
    <col min="788" max="788" width="10.25" style="141" bestFit="1" customWidth="1"/>
    <col min="789" max="1023" width="8.375" style="141"/>
    <col min="1024" max="1024" width="43.25" style="141" customWidth="1"/>
    <col min="1025" max="1025" width="5.625" style="141" customWidth="1"/>
    <col min="1026" max="1026" width="8.125" style="141" customWidth="1"/>
    <col min="1027" max="1027" width="5.875" style="141" customWidth="1"/>
    <col min="1028" max="1028" width="8.25" style="141" customWidth="1"/>
    <col min="1029" max="1029" width="5.875" style="141" customWidth="1"/>
    <col min="1030" max="1030" width="8.875" style="141" customWidth="1"/>
    <col min="1031" max="1031" width="5.625" style="141" customWidth="1"/>
    <col min="1032" max="1032" width="9.375" style="141" customWidth="1"/>
    <col min="1033" max="1033" width="6.25" style="141" customWidth="1"/>
    <col min="1034" max="1034" width="9.875" style="141" customWidth="1"/>
    <col min="1035" max="1035" width="6.125" style="141" customWidth="1"/>
    <col min="1036" max="1036" width="9.375" style="141" customWidth="1"/>
    <col min="1037" max="1037" width="3.125" style="141" customWidth="1"/>
    <col min="1038" max="1038" width="3.375" style="141" customWidth="1"/>
    <col min="1039" max="1039" width="7.5" style="141" customWidth="1"/>
    <col min="1040" max="1040" width="9.375" style="141" customWidth="1"/>
    <col min="1041" max="1041" width="13" style="141" bestFit="1" customWidth="1"/>
    <col min="1042" max="1043" width="8.375" style="141"/>
    <col min="1044" max="1044" width="10.25" style="141" bestFit="1" customWidth="1"/>
    <col min="1045" max="1279" width="8.375" style="141"/>
    <col min="1280" max="1280" width="43.25" style="141" customWidth="1"/>
    <col min="1281" max="1281" width="5.625" style="141" customWidth="1"/>
    <col min="1282" max="1282" width="8.125" style="141" customWidth="1"/>
    <col min="1283" max="1283" width="5.875" style="141" customWidth="1"/>
    <col min="1284" max="1284" width="8.25" style="141" customWidth="1"/>
    <col min="1285" max="1285" width="5.875" style="141" customWidth="1"/>
    <col min="1286" max="1286" width="8.875" style="141" customWidth="1"/>
    <col min="1287" max="1287" width="5.625" style="141" customWidth="1"/>
    <col min="1288" max="1288" width="9.375" style="141" customWidth="1"/>
    <col min="1289" max="1289" width="6.25" style="141" customWidth="1"/>
    <col min="1290" max="1290" width="9.875" style="141" customWidth="1"/>
    <col min="1291" max="1291" width="6.125" style="141" customWidth="1"/>
    <col min="1292" max="1292" width="9.375" style="141" customWidth="1"/>
    <col min="1293" max="1293" width="3.125" style="141" customWidth="1"/>
    <col min="1294" max="1294" width="3.375" style="141" customWidth="1"/>
    <col min="1295" max="1295" width="7.5" style="141" customWidth="1"/>
    <col min="1296" max="1296" width="9.375" style="141" customWidth="1"/>
    <col min="1297" max="1297" width="13" style="141" bestFit="1" customWidth="1"/>
    <col min="1298" max="1299" width="8.375" style="141"/>
    <col min="1300" max="1300" width="10.25" style="141" bestFit="1" customWidth="1"/>
    <col min="1301" max="1535" width="8.375" style="141"/>
    <col min="1536" max="1536" width="43.25" style="141" customWidth="1"/>
    <col min="1537" max="1537" width="5.625" style="141" customWidth="1"/>
    <col min="1538" max="1538" width="8.125" style="141" customWidth="1"/>
    <col min="1539" max="1539" width="5.875" style="141" customWidth="1"/>
    <col min="1540" max="1540" width="8.25" style="141" customWidth="1"/>
    <col min="1541" max="1541" width="5.875" style="141" customWidth="1"/>
    <col min="1542" max="1542" width="8.875" style="141" customWidth="1"/>
    <col min="1543" max="1543" width="5.625" style="141" customWidth="1"/>
    <col min="1544" max="1544" width="9.375" style="141" customWidth="1"/>
    <col min="1545" max="1545" width="6.25" style="141" customWidth="1"/>
    <col min="1546" max="1546" width="9.875" style="141" customWidth="1"/>
    <col min="1547" max="1547" width="6.125" style="141" customWidth="1"/>
    <col min="1548" max="1548" width="9.375" style="141" customWidth="1"/>
    <col min="1549" max="1549" width="3.125" style="141" customWidth="1"/>
    <col min="1550" max="1550" width="3.375" style="141" customWidth="1"/>
    <col min="1551" max="1551" width="7.5" style="141" customWidth="1"/>
    <col min="1552" max="1552" width="9.375" style="141" customWidth="1"/>
    <col min="1553" max="1553" width="13" style="141" bestFit="1" customWidth="1"/>
    <col min="1554" max="1555" width="8.375" style="141"/>
    <col min="1556" max="1556" width="10.25" style="141" bestFit="1" customWidth="1"/>
    <col min="1557" max="1791" width="8.375" style="141"/>
    <col min="1792" max="1792" width="43.25" style="141" customWidth="1"/>
    <col min="1793" max="1793" width="5.625" style="141" customWidth="1"/>
    <col min="1794" max="1794" width="8.125" style="141" customWidth="1"/>
    <col min="1795" max="1795" width="5.875" style="141" customWidth="1"/>
    <col min="1796" max="1796" width="8.25" style="141" customWidth="1"/>
    <col min="1797" max="1797" width="5.875" style="141" customWidth="1"/>
    <col min="1798" max="1798" width="8.875" style="141" customWidth="1"/>
    <col min="1799" max="1799" width="5.625" style="141" customWidth="1"/>
    <col min="1800" max="1800" width="9.375" style="141" customWidth="1"/>
    <col min="1801" max="1801" width="6.25" style="141" customWidth="1"/>
    <col min="1802" max="1802" width="9.875" style="141" customWidth="1"/>
    <col min="1803" max="1803" width="6.125" style="141" customWidth="1"/>
    <col min="1804" max="1804" width="9.375" style="141" customWidth="1"/>
    <col min="1805" max="1805" width="3.125" style="141" customWidth="1"/>
    <col min="1806" max="1806" width="3.375" style="141" customWidth="1"/>
    <col min="1807" max="1807" width="7.5" style="141" customWidth="1"/>
    <col min="1808" max="1808" width="9.375" style="141" customWidth="1"/>
    <col min="1809" max="1809" width="13" style="141" bestFit="1" customWidth="1"/>
    <col min="1810" max="1811" width="8.375" style="141"/>
    <col min="1812" max="1812" width="10.25" style="141" bestFit="1" customWidth="1"/>
    <col min="1813" max="2047" width="8.375" style="141"/>
    <col min="2048" max="2048" width="43.25" style="141" customWidth="1"/>
    <col min="2049" max="2049" width="5.625" style="141" customWidth="1"/>
    <col min="2050" max="2050" width="8.125" style="141" customWidth="1"/>
    <col min="2051" max="2051" width="5.875" style="141" customWidth="1"/>
    <col min="2052" max="2052" width="8.25" style="141" customWidth="1"/>
    <col min="2053" max="2053" width="5.875" style="141" customWidth="1"/>
    <col min="2054" max="2054" width="8.875" style="141" customWidth="1"/>
    <col min="2055" max="2055" width="5.625" style="141" customWidth="1"/>
    <col min="2056" max="2056" width="9.375" style="141" customWidth="1"/>
    <col min="2057" max="2057" width="6.25" style="141" customWidth="1"/>
    <col min="2058" max="2058" width="9.875" style="141" customWidth="1"/>
    <col min="2059" max="2059" width="6.125" style="141" customWidth="1"/>
    <col min="2060" max="2060" width="9.375" style="141" customWidth="1"/>
    <col min="2061" max="2061" width="3.125" style="141" customWidth="1"/>
    <col min="2062" max="2062" width="3.375" style="141" customWidth="1"/>
    <col min="2063" max="2063" width="7.5" style="141" customWidth="1"/>
    <col min="2064" max="2064" width="9.375" style="141" customWidth="1"/>
    <col min="2065" max="2065" width="13" style="141" bestFit="1" customWidth="1"/>
    <col min="2066" max="2067" width="8.375" style="141"/>
    <col min="2068" max="2068" width="10.25" style="141" bestFit="1" customWidth="1"/>
    <col min="2069" max="2303" width="8.375" style="141"/>
    <col min="2304" max="2304" width="43.25" style="141" customWidth="1"/>
    <col min="2305" max="2305" width="5.625" style="141" customWidth="1"/>
    <col min="2306" max="2306" width="8.125" style="141" customWidth="1"/>
    <col min="2307" max="2307" width="5.875" style="141" customWidth="1"/>
    <col min="2308" max="2308" width="8.25" style="141" customWidth="1"/>
    <col min="2309" max="2309" width="5.875" style="141" customWidth="1"/>
    <col min="2310" max="2310" width="8.875" style="141" customWidth="1"/>
    <col min="2311" max="2311" width="5.625" style="141" customWidth="1"/>
    <col min="2312" max="2312" width="9.375" style="141" customWidth="1"/>
    <col min="2313" max="2313" width="6.25" style="141" customWidth="1"/>
    <col min="2314" max="2314" width="9.875" style="141" customWidth="1"/>
    <col min="2315" max="2315" width="6.125" style="141" customWidth="1"/>
    <col min="2316" max="2316" width="9.375" style="141" customWidth="1"/>
    <col min="2317" max="2317" width="3.125" style="141" customWidth="1"/>
    <col min="2318" max="2318" width="3.375" style="141" customWidth="1"/>
    <col min="2319" max="2319" width="7.5" style="141" customWidth="1"/>
    <col min="2320" max="2320" width="9.375" style="141" customWidth="1"/>
    <col min="2321" max="2321" width="13" style="141" bestFit="1" customWidth="1"/>
    <col min="2322" max="2323" width="8.375" style="141"/>
    <col min="2324" max="2324" width="10.25" style="141" bestFit="1" customWidth="1"/>
    <col min="2325" max="2559" width="8.375" style="141"/>
    <col min="2560" max="2560" width="43.25" style="141" customWidth="1"/>
    <col min="2561" max="2561" width="5.625" style="141" customWidth="1"/>
    <col min="2562" max="2562" width="8.125" style="141" customWidth="1"/>
    <col min="2563" max="2563" width="5.875" style="141" customWidth="1"/>
    <col min="2564" max="2564" width="8.25" style="141" customWidth="1"/>
    <col min="2565" max="2565" width="5.875" style="141" customWidth="1"/>
    <col min="2566" max="2566" width="8.875" style="141" customWidth="1"/>
    <col min="2567" max="2567" width="5.625" style="141" customWidth="1"/>
    <col min="2568" max="2568" width="9.375" style="141" customWidth="1"/>
    <col min="2569" max="2569" width="6.25" style="141" customWidth="1"/>
    <col min="2570" max="2570" width="9.875" style="141" customWidth="1"/>
    <col min="2571" max="2571" width="6.125" style="141" customWidth="1"/>
    <col min="2572" max="2572" width="9.375" style="141" customWidth="1"/>
    <col min="2573" max="2573" width="3.125" style="141" customWidth="1"/>
    <col min="2574" max="2574" width="3.375" style="141" customWidth="1"/>
    <col min="2575" max="2575" width="7.5" style="141" customWidth="1"/>
    <col min="2576" max="2576" width="9.375" style="141" customWidth="1"/>
    <col min="2577" max="2577" width="13" style="141" bestFit="1" customWidth="1"/>
    <col min="2578" max="2579" width="8.375" style="141"/>
    <col min="2580" max="2580" width="10.25" style="141" bestFit="1" customWidth="1"/>
    <col min="2581" max="2815" width="8.375" style="141"/>
    <col min="2816" max="2816" width="43.25" style="141" customWidth="1"/>
    <col min="2817" max="2817" width="5.625" style="141" customWidth="1"/>
    <col min="2818" max="2818" width="8.125" style="141" customWidth="1"/>
    <col min="2819" max="2819" width="5.875" style="141" customWidth="1"/>
    <col min="2820" max="2820" width="8.25" style="141" customWidth="1"/>
    <col min="2821" max="2821" width="5.875" style="141" customWidth="1"/>
    <col min="2822" max="2822" width="8.875" style="141" customWidth="1"/>
    <col min="2823" max="2823" width="5.625" style="141" customWidth="1"/>
    <col min="2824" max="2824" width="9.375" style="141" customWidth="1"/>
    <col min="2825" max="2825" width="6.25" style="141" customWidth="1"/>
    <col min="2826" max="2826" width="9.875" style="141" customWidth="1"/>
    <col min="2827" max="2827" width="6.125" style="141" customWidth="1"/>
    <col min="2828" max="2828" width="9.375" style="141" customWidth="1"/>
    <col min="2829" max="2829" width="3.125" style="141" customWidth="1"/>
    <col min="2830" max="2830" width="3.375" style="141" customWidth="1"/>
    <col min="2831" max="2831" width="7.5" style="141" customWidth="1"/>
    <col min="2832" max="2832" width="9.375" style="141" customWidth="1"/>
    <col min="2833" max="2833" width="13" style="141" bestFit="1" customWidth="1"/>
    <col min="2834" max="2835" width="8.375" style="141"/>
    <col min="2836" max="2836" width="10.25" style="141" bestFit="1" customWidth="1"/>
    <col min="2837" max="3071" width="8.375" style="141"/>
    <col min="3072" max="3072" width="43.25" style="141" customWidth="1"/>
    <col min="3073" max="3073" width="5.625" style="141" customWidth="1"/>
    <col min="3074" max="3074" width="8.125" style="141" customWidth="1"/>
    <col min="3075" max="3075" width="5.875" style="141" customWidth="1"/>
    <col min="3076" max="3076" width="8.25" style="141" customWidth="1"/>
    <col min="3077" max="3077" width="5.875" style="141" customWidth="1"/>
    <col min="3078" max="3078" width="8.875" style="141" customWidth="1"/>
    <col min="3079" max="3079" width="5.625" style="141" customWidth="1"/>
    <col min="3080" max="3080" width="9.375" style="141" customWidth="1"/>
    <col min="3081" max="3081" width="6.25" style="141" customWidth="1"/>
    <col min="3082" max="3082" width="9.875" style="141" customWidth="1"/>
    <col min="3083" max="3083" width="6.125" style="141" customWidth="1"/>
    <col min="3084" max="3084" width="9.375" style="141" customWidth="1"/>
    <col min="3085" max="3085" width="3.125" style="141" customWidth="1"/>
    <col min="3086" max="3086" width="3.375" style="141" customWidth="1"/>
    <col min="3087" max="3087" width="7.5" style="141" customWidth="1"/>
    <col min="3088" max="3088" width="9.375" style="141" customWidth="1"/>
    <col min="3089" max="3089" width="13" style="141" bestFit="1" customWidth="1"/>
    <col min="3090" max="3091" width="8.375" style="141"/>
    <col min="3092" max="3092" width="10.25" style="141" bestFit="1" customWidth="1"/>
    <col min="3093" max="3327" width="8.375" style="141"/>
    <col min="3328" max="3328" width="43.25" style="141" customWidth="1"/>
    <col min="3329" max="3329" width="5.625" style="141" customWidth="1"/>
    <col min="3330" max="3330" width="8.125" style="141" customWidth="1"/>
    <col min="3331" max="3331" width="5.875" style="141" customWidth="1"/>
    <col min="3332" max="3332" width="8.25" style="141" customWidth="1"/>
    <col min="3333" max="3333" width="5.875" style="141" customWidth="1"/>
    <col min="3334" max="3334" width="8.875" style="141" customWidth="1"/>
    <col min="3335" max="3335" width="5.625" style="141" customWidth="1"/>
    <col min="3336" max="3336" width="9.375" style="141" customWidth="1"/>
    <col min="3337" max="3337" width="6.25" style="141" customWidth="1"/>
    <col min="3338" max="3338" width="9.875" style="141" customWidth="1"/>
    <col min="3339" max="3339" width="6.125" style="141" customWidth="1"/>
    <col min="3340" max="3340" width="9.375" style="141" customWidth="1"/>
    <col min="3341" max="3341" width="3.125" style="141" customWidth="1"/>
    <col min="3342" max="3342" width="3.375" style="141" customWidth="1"/>
    <col min="3343" max="3343" width="7.5" style="141" customWidth="1"/>
    <col min="3344" max="3344" width="9.375" style="141" customWidth="1"/>
    <col min="3345" max="3345" width="13" style="141" bestFit="1" customWidth="1"/>
    <col min="3346" max="3347" width="8.375" style="141"/>
    <col min="3348" max="3348" width="10.25" style="141" bestFit="1" customWidth="1"/>
    <col min="3349" max="3583" width="8.375" style="141"/>
    <col min="3584" max="3584" width="43.25" style="141" customWidth="1"/>
    <col min="3585" max="3585" width="5.625" style="141" customWidth="1"/>
    <col min="3586" max="3586" width="8.125" style="141" customWidth="1"/>
    <col min="3587" max="3587" width="5.875" style="141" customWidth="1"/>
    <col min="3588" max="3588" width="8.25" style="141" customWidth="1"/>
    <col min="3589" max="3589" width="5.875" style="141" customWidth="1"/>
    <col min="3590" max="3590" width="8.875" style="141" customWidth="1"/>
    <col min="3591" max="3591" width="5.625" style="141" customWidth="1"/>
    <col min="3592" max="3592" width="9.375" style="141" customWidth="1"/>
    <col min="3593" max="3593" width="6.25" style="141" customWidth="1"/>
    <col min="3594" max="3594" width="9.875" style="141" customWidth="1"/>
    <col min="3595" max="3595" width="6.125" style="141" customWidth="1"/>
    <col min="3596" max="3596" width="9.375" style="141" customWidth="1"/>
    <col min="3597" max="3597" width="3.125" style="141" customWidth="1"/>
    <col min="3598" max="3598" width="3.375" style="141" customWidth="1"/>
    <col min="3599" max="3599" width="7.5" style="141" customWidth="1"/>
    <col min="3600" max="3600" width="9.375" style="141" customWidth="1"/>
    <col min="3601" max="3601" width="13" style="141" bestFit="1" customWidth="1"/>
    <col min="3602" max="3603" width="8.375" style="141"/>
    <col min="3604" max="3604" width="10.25" style="141" bestFit="1" customWidth="1"/>
    <col min="3605" max="3839" width="8.375" style="141"/>
    <col min="3840" max="3840" width="43.25" style="141" customWidth="1"/>
    <col min="3841" max="3841" width="5.625" style="141" customWidth="1"/>
    <col min="3842" max="3842" width="8.125" style="141" customWidth="1"/>
    <col min="3843" max="3843" width="5.875" style="141" customWidth="1"/>
    <col min="3844" max="3844" width="8.25" style="141" customWidth="1"/>
    <col min="3845" max="3845" width="5.875" style="141" customWidth="1"/>
    <col min="3846" max="3846" width="8.875" style="141" customWidth="1"/>
    <col min="3847" max="3847" width="5.625" style="141" customWidth="1"/>
    <col min="3848" max="3848" width="9.375" style="141" customWidth="1"/>
    <col min="3849" max="3849" width="6.25" style="141" customWidth="1"/>
    <col min="3850" max="3850" width="9.875" style="141" customWidth="1"/>
    <col min="3851" max="3851" width="6.125" style="141" customWidth="1"/>
    <col min="3852" max="3852" width="9.375" style="141" customWidth="1"/>
    <col min="3853" max="3853" width="3.125" style="141" customWidth="1"/>
    <col min="3854" max="3854" width="3.375" style="141" customWidth="1"/>
    <col min="3855" max="3855" width="7.5" style="141" customWidth="1"/>
    <col min="3856" max="3856" width="9.375" style="141" customWidth="1"/>
    <col min="3857" max="3857" width="13" style="141" bestFit="1" customWidth="1"/>
    <col min="3858" max="3859" width="8.375" style="141"/>
    <col min="3860" max="3860" width="10.25" style="141" bestFit="1" customWidth="1"/>
    <col min="3861" max="4095" width="8.375" style="141"/>
    <col min="4096" max="4096" width="43.25" style="141" customWidth="1"/>
    <col min="4097" max="4097" width="5.625" style="141" customWidth="1"/>
    <col min="4098" max="4098" width="8.125" style="141" customWidth="1"/>
    <col min="4099" max="4099" width="5.875" style="141" customWidth="1"/>
    <col min="4100" max="4100" width="8.25" style="141" customWidth="1"/>
    <col min="4101" max="4101" width="5.875" style="141" customWidth="1"/>
    <col min="4102" max="4102" width="8.875" style="141" customWidth="1"/>
    <col min="4103" max="4103" width="5.625" style="141" customWidth="1"/>
    <col min="4104" max="4104" width="9.375" style="141" customWidth="1"/>
    <col min="4105" max="4105" width="6.25" style="141" customWidth="1"/>
    <col min="4106" max="4106" width="9.875" style="141" customWidth="1"/>
    <col min="4107" max="4107" width="6.125" style="141" customWidth="1"/>
    <col min="4108" max="4108" width="9.375" style="141" customWidth="1"/>
    <col min="4109" max="4109" width="3.125" style="141" customWidth="1"/>
    <col min="4110" max="4110" width="3.375" style="141" customWidth="1"/>
    <col min="4111" max="4111" width="7.5" style="141" customWidth="1"/>
    <col min="4112" max="4112" width="9.375" style="141" customWidth="1"/>
    <col min="4113" max="4113" width="13" style="141" bestFit="1" customWidth="1"/>
    <col min="4114" max="4115" width="8.375" style="141"/>
    <col min="4116" max="4116" width="10.25" style="141" bestFit="1" customWidth="1"/>
    <col min="4117" max="4351" width="8.375" style="141"/>
    <col min="4352" max="4352" width="43.25" style="141" customWidth="1"/>
    <col min="4353" max="4353" width="5.625" style="141" customWidth="1"/>
    <col min="4354" max="4354" width="8.125" style="141" customWidth="1"/>
    <col min="4355" max="4355" width="5.875" style="141" customWidth="1"/>
    <col min="4356" max="4356" width="8.25" style="141" customWidth="1"/>
    <col min="4357" max="4357" width="5.875" style="141" customWidth="1"/>
    <col min="4358" max="4358" width="8.875" style="141" customWidth="1"/>
    <col min="4359" max="4359" width="5.625" style="141" customWidth="1"/>
    <col min="4360" max="4360" width="9.375" style="141" customWidth="1"/>
    <col min="4361" max="4361" width="6.25" style="141" customWidth="1"/>
    <col min="4362" max="4362" width="9.875" style="141" customWidth="1"/>
    <col min="4363" max="4363" width="6.125" style="141" customWidth="1"/>
    <col min="4364" max="4364" width="9.375" style="141" customWidth="1"/>
    <col min="4365" max="4365" width="3.125" style="141" customWidth="1"/>
    <col min="4366" max="4366" width="3.375" style="141" customWidth="1"/>
    <col min="4367" max="4367" width="7.5" style="141" customWidth="1"/>
    <col min="4368" max="4368" width="9.375" style="141" customWidth="1"/>
    <col min="4369" max="4369" width="13" style="141" bestFit="1" customWidth="1"/>
    <col min="4370" max="4371" width="8.375" style="141"/>
    <col min="4372" max="4372" width="10.25" style="141" bestFit="1" customWidth="1"/>
    <col min="4373" max="4607" width="8.375" style="141"/>
    <col min="4608" max="4608" width="43.25" style="141" customWidth="1"/>
    <col min="4609" max="4609" width="5.625" style="141" customWidth="1"/>
    <col min="4610" max="4610" width="8.125" style="141" customWidth="1"/>
    <col min="4611" max="4611" width="5.875" style="141" customWidth="1"/>
    <col min="4612" max="4612" width="8.25" style="141" customWidth="1"/>
    <col min="4613" max="4613" width="5.875" style="141" customWidth="1"/>
    <col min="4614" max="4614" width="8.875" style="141" customWidth="1"/>
    <col min="4615" max="4615" width="5.625" style="141" customWidth="1"/>
    <col min="4616" max="4616" width="9.375" style="141" customWidth="1"/>
    <col min="4617" max="4617" width="6.25" style="141" customWidth="1"/>
    <col min="4618" max="4618" width="9.875" style="141" customWidth="1"/>
    <col min="4619" max="4619" width="6.125" style="141" customWidth="1"/>
    <col min="4620" max="4620" width="9.375" style="141" customWidth="1"/>
    <col min="4621" max="4621" width="3.125" style="141" customWidth="1"/>
    <col min="4622" max="4622" width="3.375" style="141" customWidth="1"/>
    <col min="4623" max="4623" width="7.5" style="141" customWidth="1"/>
    <col min="4624" max="4624" width="9.375" style="141" customWidth="1"/>
    <col min="4625" max="4625" width="13" style="141" bestFit="1" customWidth="1"/>
    <col min="4626" max="4627" width="8.375" style="141"/>
    <col min="4628" max="4628" width="10.25" style="141" bestFit="1" customWidth="1"/>
    <col min="4629" max="4863" width="8.375" style="141"/>
    <col min="4864" max="4864" width="43.25" style="141" customWidth="1"/>
    <col min="4865" max="4865" width="5.625" style="141" customWidth="1"/>
    <col min="4866" max="4866" width="8.125" style="141" customWidth="1"/>
    <col min="4867" max="4867" width="5.875" style="141" customWidth="1"/>
    <col min="4868" max="4868" width="8.25" style="141" customWidth="1"/>
    <col min="4869" max="4869" width="5.875" style="141" customWidth="1"/>
    <col min="4870" max="4870" width="8.875" style="141" customWidth="1"/>
    <col min="4871" max="4871" width="5.625" style="141" customWidth="1"/>
    <col min="4872" max="4872" width="9.375" style="141" customWidth="1"/>
    <col min="4873" max="4873" width="6.25" style="141" customWidth="1"/>
    <col min="4874" max="4874" width="9.875" style="141" customWidth="1"/>
    <col min="4875" max="4875" width="6.125" style="141" customWidth="1"/>
    <col min="4876" max="4876" width="9.375" style="141" customWidth="1"/>
    <col min="4877" max="4877" width="3.125" style="141" customWidth="1"/>
    <col min="4878" max="4878" width="3.375" style="141" customWidth="1"/>
    <col min="4879" max="4879" width="7.5" style="141" customWidth="1"/>
    <col min="4880" max="4880" width="9.375" style="141" customWidth="1"/>
    <col min="4881" max="4881" width="13" style="141" bestFit="1" customWidth="1"/>
    <col min="4882" max="4883" width="8.375" style="141"/>
    <col min="4884" max="4884" width="10.25" style="141" bestFit="1" customWidth="1"/>
    <col min="4885" max="5119" width="8.375" style="141"/>
    <col min="5120" max="5120" width="43.25" style="141" customWidth="1"/>
    <col min="5121" max="5121" width="5.625" style="141" customWidth="1"/>
    <col min="5122" max="5122" width="8.125" style="141" customWidth="1"/>
    <col min="5123" max="5123" width="5.875" style="141" customWidth="1"/>
    <col min="5124" max="5124" width="8.25" style="141" customWidth="1"/>
    <col min="5125" max="5125" width="5.875" style="141" customWidth="1"/>
    <col min="5126" max="5126" width="8.875" style="141" customWidth="1"/>
    <col min="5127" max="5127" width="5.625" style="141" customWidth="1"/>
    <col min="5128" max="5128" width="9.375" style="141" customWidth="1"/>
    <col min="5129" max="5129" width="6.25" style="141" customWidth="1"/>
    <col min="5130" max="5130" width="9.875" style="141" customWidth="1"/>
    <col min="5131" max="5131" width="6.125" style="141" customWidth="1"/>
    <col min="5132" max="5132" width="9.375" style="141" customWidth="1"/>
    <col min="5133" max="5133" width="3.125" style="141" customWidth="1"/>
    <col min="5134" max="5134" width="3.375" style="141" customWidth="1"/>
    <col min="5135" max="5135" width="7.5" style="141" customWidth="1"/>
    <col min="5136" max="5136" width="9.375" style="141" customWidth="1"/>
    <col min="5137" max="5137" width="13" style="141" bestFit="1" customWidth="1"/>
    <col min="5138" max="5139" width="8.375" style="141"/>
    <col min="5140" max="5140" width="10.25" style="141" bestFit="1" customWidth="1"/>
    <col min="5141" max="5375" width="8.375" style="141"/>
    <col min="5376" max="5376" width="43.25" style="141" customWidth="1"/>
    <col min="5377" max="5377" width="5.625" style="141" customWidth="1"/>
    <col min="5378" max="5378" width="8.125" style="141" customWidth="1"/>
    <col min="5379" max="5379" width="5.875" style="141" customWidth="1"/>
    <col min="5380" max="5380" width="8.25" style="141" customWidth="1"/>
    <col min="5381" max="5381" width="5.875" style="141" customWidth="1"/>
    <col min="5382" max="5382" width="8.875" style="141" customWidth="1"/>
    <col min="5383" max="5383" width="5.625" style="141" customWidth="1"/>
    <col min="5384" max="5384" width="9.375" style="141" customWidth="1"/>
    <col min="5385" max="5385" width="6.25" style="141" customWidth="1"/>
    <col min="5386" max="5386" width="9.875" style="141" customWidth="1"/>
    <col min="5387" max="5387" width="6.125" style="141" customWidth="1"/>
    <col min="5388" max="5388" width="9.375" style="141" customWidth="1"/>
    <col min="5389" max="5389" width="3.125" style="141" customWidth="1"/>
    <col min="5390" max="5390" width="3.375" style="141" customWidth="1"/>
    <col min="5391" max="5391" width="7.5" style="141" customWidth="1"/>
    <col min="5392" max="5392" width="9.375" style="141" customWidth="1"/>
    <col min="5393" max="5393" width="13" style="141" bestFit="1" customWidth="1"/>
    <col min="5394" max="5395" width="8.375" style="141"/>
    <col min="5396" max="5396" width="10.25" style="141" bestFit="1" customWidth="1"/>
    <col min="5397" max="5631" width="8.375" style="141"/>
    <col min="5632" max="5632" width="43.25" style="141" customWidth="1"/>
    <col min="5633" max="5633" width="5.625" style="141" customWidth="1"/>
    <col min="5634" max="5634" width="8.125" style="141" customWidth="1"/>
    <col min="5635" max="5635" width="5.875" style="141" customWidth="1"/>
    <col min="5636" max="5636" width="8.25" style="141" customWidth="1"/>
    <col min="5637" max="5637" width="5.875" style="141" customWidth="1"/>
    <col min="5638" max="5638" width="8.875" style="141" customWidth="1"/>
    <col min="5639" max="5639" width="5.625" style="141" customWidth="1"/>
    <col min="5640" max="5640" width="9.375" style="141" customWidth="1"/>
    <col min="5641" max="5641" width="6.25" style="141" customWidth="1"/>
    <col min="5642" max="5642" width="9.875" style="141" customWidth="1"/>
    <col min="5643" max="5643" width="6.125" style="141" customWidth="1"/>
    <col min="5644" max="5644" width="9.375" style="141" customWidth="1"/>
    <col min="5645" max="5645" width="3.125" style="141" customWidth="1"/>
    <col min="5646" max="5646" width="3.375" style="141" customWidth="1"/>
    <col min="5647" max="5647" width="7.5" style="141" customWidth="1"/>
    <col min="5648" max="5648" width="9.375" style="141" customWidth="1"/>
    <col min="5649" max="5649" width="13" style="141" bestFit="1" customWidth="1"/>
    <col min="5650" max="5651" width="8.375" style="141"/>
    <col min="5652" max="5652" width="10.25" style="141" bestFit="1" customWidth="1"/>
    <col min="5653" max="5887" width="8.375" style="141"/>
    <col min="5888" max="5888" width="43.25" style="141" customWidth="1"/>
    <col min="5889" max="5889" width="5.625" style="141" customWidth="1"/>
    <col min="5890" max="5890" width="8.125" style="141" customWidth="1"/>
    <col min="5891" max="5891" width="5.875" style="141" customWidth="1"/>
    <col min="5892" max="5892" width="8.25" style="141" customWidth="1"/>
    <col min="5893" max="5893" width="5.875" style="141" customWidth="1"/>
    <col min="5894" max="5894" width="8.875" style="141" customWidth="1"/>
    <col min="5895" max="5895" width="5.625" style="141" customWidth="1"/>
    <col min="5896" max="5896" width="9.375" style="141" customWidth="1"/>
    <col min="5897" max="5897" width="6.25" style="141" customWidth="1"/>
    <col min="5898" max="5898" width="9.875" style="141" customWidth="1"/>
    <col min="5899" max="5899" width="6.125" style="141" customWidth="1"/>
    <col min="5900" max="5900" width="9.375" style="141" customWidth="1"/>
    <col min="5901" max="5901" width="3.125" style="141" customWidth="1"/>
    <col min="5902" max="5902" width="3.375" style="141" customWidth="1"/>
    <col min="5903" max="5903" width="7.5" style="141" customWidth="1"/>
    <col min="5904" max="5904" width="9.375" style="141" customWidth="1"/>
    <col min="5905" max="5905" width="13" style="141" bestFit="1" customWidth="1"/>
    <col min="5906" max="5907" width="8.375" style="141"/>
    <col min="5908" max="5908" width="10.25" style="141" bestFit="1" customWidth="1"/>
    <col min="5909" max="6143" width="8.375" style="141"/>
    <col min="6144" max="6144" width="43.25" style="141" customWidth="1"/>
    <col min="6145" max="6145" width="5.625" style="141" customWidth="1"/>
    <col min="6146" max="6146" width="8.125" style="141" customWidth="1"/>
    <col min="6147" max="6147" width="5.875" style="141" customWidth="1"/>
    <col min="6148" max="6148" width="8.25" style="141" customWidth="1"/>
    <col min="6149" max="6149" width="5.875" style="141" customWidth="1"/>
    <col min="6150" max="6150" width="8.875" style="141" customWidth="1"/>
    <col min="6151" max="6151" width="5.625" style="141" customWidth="1"/>
    <col min="6152" max="6152" width="9.375" style="141" customWidth="1"/>
    <col min="6153" max="6153" width="6.25" style="141" customWidth="1"/>
    <col min="6154" max="6154" width="9.875" style="141" customWidth="1"/>
    <col min="6155" max="6155" width="6.125" style="141" customWidth="1"/>
    <col min="6156" max="6156" width="9.375" style="141" customWidth="1"/>
    <col min="6157" max="6157" width="3.125" style="141" customWidth="1"/>
    <col min="6158" max="6158" width="3.375" style="141" customWidth="1"/>
    <col min="6159" max="6159" width="7.5" style="141" customWidth="1"/>
    <col min="6160" max="6160" width="9.375" style="141" customWidth="1"/>
    <col min="6161" max="6161" width="13" style="141" bestFit="1" customWidth="1"/>
    <col min="6162" max="6163" width="8.375" style="141"/>
    <col min="6164" max="6164" width="10.25" style="141" bestFit="1" customWidth="1"/>
    <col min="6165" max="6399" width="8.375" style="141"/>
    <col min="6400" max="6400" width="43.25" style="141" customWidth="1"/>
    <col min="6401" max="6401" width="5.625" style="141" customWidth="1"/>
    <col min="6402" max="6402" width="8.125" style="141" customWidth="1"/>
    <col min="6403" max="6403" width="5.875" style="141" customWidth="1"/>
    <col min="6404" max="6404" width="8.25" style="141" customWidth="1"/>
    <col min="6405" max="6405" width="5.875" style="141" customWidth="1"/>
    <col min="6406" max="6406" width="8.875" style="141" customWidth="1"/>
    <col min="6407" max="6407" width="5.625" style="141" customWidth="1"/>
    <col min="6408" max="6408" width="9.375" style="141" customWidth="1"/>
    <col min="6409" max="6409" width="6.25" style="141" customWidth="1"/>
    <col min="6410" max="6410" width="9.875" style="141" customWidth="1"/>
    <col min="6411" max="6411" width="6.125" style="141" customWidth="1"/>
    <col min="6412" max="6412" width="9.375" style="141" customWidth="1"/>
    <col min="6413" max="6413" width="3.125" style="141" customWidth="1"/>
    <col min="6414" max="6414" width="3.375" style="141" customWidth="1"/>
    <col min="6415" max="6415" width="7.5" style="141" customWidth="1"/>
    <col min="6416" max="6416" width="9.375" style="141" customWidth="1"/>
    <col min="6417" max="6417" width="13" style="141" bestFit="1" customWidth="1"/>
    <col min="6418" max="6419" width="8.375" style="141"/>
    <col min="6420" max="6420" width="10.25" style="141" bestFit="1" customWidth="1"/>
    <col min="6421" max="6655" width="8.375" style="141"/>
    <col min="6656" max="6656" width="43.25" style="141" customWidth="1"/>
    <col min="6657" max="6657" width="5.625" style="141" customWidth="1"/>
    <col min="6658" max="6658" width="8.125" style="141" customWidth="1"/>
    <col min="6659" max="6659" width="5.875" style="141" customWidth="1"/>
    <col min="6660" max="6660" width="8.25" style="141" customWidth="1"/>
    <col min="6661" max="6661" width="5.875" style="141" customWidth="1"/>
    <col min="6662" max="6662" width="8.875" style="141" customWidth="1"/>
    <col min="6663" max="6663" width="5.625" style="141" customWidth="1"/>
    <col min="6664" max="6664" width="9.375" style="141" customWidth="1"/>
    <col min="6665" max="6665" width="6.25" style="141" customWidth="1"/>
    <col min="6666" max="6666" width="9.875" style="141" customWidth="1"/>
    <col min="6667" max="6667" width="6.125" style="141" customWidth="1"/>
    <col min="6668" max="6668" width="9.375" style="141" customWidth="1"/>
    <col min="6669" max="6669" width="3.125" style="141" customWidth="1"/>
    <col min="6670" max="6670" width="3.375" style="141" customWidth="1"/>
    <col min="6671" max="6671" width="7.5" style="141" customWidth="1"/>
    <col min="6672" max="6672" width="9.375" style="141" customWidth="1"/>
    <col min="6673" max="6673" width="13" style="141" bestFit="1" customWidth="1"/>
    <col min="6674" max="6675" width="8.375" style="141"/>
    <col min="6676" max="6676" width="10.25" style="141" bestFit="1" customWidth="1"/>
    <col min="6677" max="6911" width="8.375" style="141"/>
    <col min="6912" max="6912" width="43.25" style="141" customWidth="1"/>
    <col min="6913" max="6913" width="5.625" style="141" customWidth="1"/>
    <col min="6914" max="6914" width="8.125" style="141" customWidth="1"/>
    <col min="6915" max="6915" width="5.875" style="141" customWidth="1"/>
    <col min="6916" max="6916" width="8.25" style="141" customWidth="1"/>
    <col min="6917" max="6917" width="5.875" style="141" customWidth="1"/>
    <col min="6918" max="6918" width="8.875" style="141" customWidth="1"/>
    <col min="6919" max="6919" width="5.625" style="141" customWidth="1"/>
    <col min="6920" max="6920" width="9.375" style="141" customWidth="1"/>
    <col min="6921" max="6921" width="6.25" style="141" customWidth="1"/>
    <col min="6922" max="6922" width="9.875" style="141" customWidth="1"/>
    <col min="6923" max="6923" width="6.125" style="141" customWidth="1"/>
    <col min="6924" max="6924" width="9.375" style="141" customWidth="1"/>
    <col min="6925" max="6925" width="3.125" style="141" customWidth="1"/>
    <col min="6926" max="6926" width="3.375" style="141" customWidth="1"/>
    <col min="6927" max="6927" width="7.5" style="141" customWidth="1"/>
    <col min="6928" max="6928" width="9.375" style="141" customWidth="1"/>
    <col min="6929" max="6929" width="13" style="141" bestFit="1" customWidth="1"/>
    <col min="6930" max="6931" width="8.375" style="141"/>
    <col min="6932" max="6932" width="10.25" style="141" bestFit="1" customWidth="1"/>
    <col min="6933" max="7167" width="8.375" style="141"/>
    <col min="7168" max="7168" width="43.25" style="141" customWidth="1"/>
    <col min="7169" max="7169" width="5.625" style="141" customWidth="1"/>
    <col min="7170" max="7170" width="8.125" style="141" customWidth="1"/>
    <col min="7171" max="7171" width="5.875" style="141" customWidth="1"/>
    <col min="7172" max="7172" width="8.25" style="141" customWidth="1"/>
    <col min="7173" max="7173" width="5.875" style="141" customWidth="1"/>
    <col min="7174" max="7174" width="8.875" style="141" customWidth="1"/>
    <col min="7175" max="7175" width="5.625" style="141" customWidth="1"/>
    <col min="7176" max="7176" width="9.375" style="141" customWidth="1"/>
    <col min="7177" max="7177" width="6.25" style="141" customWidth="1"/>
    <col min="7178" max="7178" width="9.875" style="141" customWidth="1"/>
    <col min="7179" max="7179" width="6.125" style="141" customWidth="1"/>
    <col min="7180" max="7180" width="9.375" style="141" customWidth="1"/>
    <col min="7181" max="7181" width="3.125" style="141" customWidth="1"/>
    <col min="7182" max="7182" width="3.375" style="141" customWidth="1"/>
    <col min="7183" max="7183" width="7.5" style="141" customWidth="1"/>
    <col min="7184" max="7184" width="9.375" style="141" customWidth="1"/>
    <col min="7185" max="7185" width="13" style="141" bestFit="1" customWidth="1"/>
    <col min="7186" max="7187" width="8.375" style="141"/>
    <col min="7188" max="7188" width="10.25" style="141" bestFit="1" customWidth="1"/>
    <col min="7189" max="7423" width="8.375" style="141"/>
    <col min="7424" max="7424" width="43.25" style="141" customWidth="1"/>
    <col min="7425" max="7425" width="5.625" style="141" customWidth="1"/>
    <col min="7426" max="7426" width="8.125" style="141" customWidth="1"/>
    <col min="7427" max="7427" width="5.875" style="141" customWidth="1"/>
    <col min="7428" max="7428" width="8.25" style="141" customWidth="1"/>
    <col min="7429" max="7429" width="5.875" style="141" customWidth="1"/>
    <col min="7430" max="7430" width="8.875" style="141" customWidth="1"/>
    <col min="7431" max="7431" width="5.625" style="141" customWidth="1"/>
    <col min="7432" max="7432" width="9.375" style="141" customWidth="1"/>
    <col min="7433" max="7433" width="6.25" style="141" customWidth="1"/>
    <col min="7434" max="7434" width="9.875" style="141" customWidth="1"/>
    <col min="7435" max="7435" width="6.125" style="141" customWidth="1"/>
    <col min="7436" max="7436" width="9.375" style="141" customWidth="1"/>
    <col min="7437" max="7437" width="3.125" style="141" customWidth="1"/>
    <col min="7438" max="7438" width="3.375" style="141" customWidth="1"/>
    <col min="7439" max="7439" width="7.5" style="141" customWidth="1"/>
    <col min="7440" max="7440" width="9.375" style="141" customWidth="1"/>
    <col min="7441" max="7441" width="13" style="141" bestFit="1" customWidth="1"/>
    <col min="7442" max="7443" width="8.375" style="141"/>
    <col min="7444" max="7444" width="10.25" style="141" bestFit="1" customWidth="1"/>
    <col min="7445" max="7679" width="8.375" style="141"/>
    <col min="7680" max="7680" width="43.25" style="141" customWidth="1"/>
    <col min="7681" max="7681" width="5.625" style="141" customWidth="1"/>
    <col min="7682" max="7682" width="8.125" style="141" customWidth="1"/>
    <col min="7683" max="7683" width="5.875" style="141" customWidth="1"/>
    <col min="7684" max="7684" width="8.25" style="141" customWidth="1"/>
    <col min="7685" max="7685" width="5.875" style="141" customWidth="1"/>
    <col min="7686" max="7686" width="8.875" style="141" customWidth="1"/>
    <col min="7687" max="7687" width="5.625" style="141" customWidth="1"/>
    <col min="7688" max="7688" width="9.375" style="141" customWidth="1"/>
    <col min="7689" max="7689" width="6.25" style="141" customWidth="1"/>
    <col min="7690" max="7690" width="9.875" style="141" customWidth="1"/>
    <col min="7691" max="7691" width="6.125" style="141" customWidth="1"/>
    <col min="7692" max="7692" width="9.375" style="141" customWidth="1"/>
    <col min="7693" max="7693" width="3.125" style="141" customWidth="1"/>
    <col min="7694" max="7694" width="3.375" style="141" customWidth="1"/>
    <col min="7695" max="7695" width="7.5" style="141" customWidth="1"/>
    <col min="7696" max="7696" width="9.375" style="141" customWidth="1"/>
    <col min="7697" max="7697" width="13" style="141" bestFit="1" customWidth="1"/>
    <col min="7698" max="7699" width="8.375" style="141"/>
    <col min="7700" max="7700" width="10.25" style="141" bestFit="1" customWidth="1"/>
    <col min="7701" max="7935" width="8.375" style="141"/>
    <col min="7936" max="7936" width="43.25" style="141" customWidth="1"/>
    <col min="7937" max="7937" width="5.625" style="141" customWidth="1"/>
    <col min="7938" max="7938" width="8.125" style="141" customWidth="1"/>
    <col min="7939" max="7939" width="5.875" style="141" customWidth="1"/>
    <col min="7940" max="7940" width="8.25" style="141" customWidth="1"/>
    <col min="7941" max="7941" width="5.875" style="141" customWidth="1"/>
    <col min="7942" max="7942" width="8.875" style="141" customWidth="1"/>
    <col min="7943" max="7943" width="5.625" style="141" customWidth="1"/>
    <col min="7944" max="7944" width="9.375" style="141" customWidth="1"/>
    <col min="7945" max="7945" width="6.25" style="141" customWidth="1"/>
    <col min="7946" max="7946" width="9.875" style="141" customWidth="1"/>
    <col min="7947" max="7947" width="6.125" style="141" customWidth="1"/>
    <col min="7948" max="7948" width="9.375" style="141" customWidth="1"/>
    <col min="7949" max="7949" width="3.125" style="141" customWidth="1"/>
    <col min="7950" max="7950" width="3.375" style="141" customWidth="1"/>
    <col min="7951" max="7951" width="7.5" style="141" customWidth="1"/>
    <col min="7952" max="7952" width="9.375" style="141" customWidth="1"/>
    <col min="7953" max="7953" width="13" style="141" bestFit="1" customWidth="1"/>
    <col min="7954" max="7955" width="8.375" style="141"/>
    <col min="7956" max="7956" width="10.25" style="141" bestFit="1" customWidth="1"/>
    <col min="7957" max="8191" width="8.375" style="141"/>
    <col min="8192" max="8192" width="43.25" style="141" customWidth="1"/>
    <col min="8193" max="8193" width="5.625" style="141" customWidth="1"/>
    <col min="8194" max="8194" width="8.125" style="141" customWidth="1"/>
    <col min="8195" max="8195" width="5.875" style="141" customWidth="1"/>
    <col min="8196" max="8196" width="8.25" style="141" customWidth="1"/>
    <col min="8197" max="8197" width="5.875" style="141" customWidth="1"/>
    <col min="8198" max="8198" width="8.875" style="141" customWidth="1"/>
    <col min="8199" max="8199" width="5.625" style="141" customWidth="1"/>
    <col min="8200" max="8200" width="9.375" style="141" customWidth="1"/>
    <col min="8201" max="8201" width="6.25" style="141" customWidth="1"/>
    <col min="8202" max="8202" width="9.875" style="141" customWidth="1"/>
    <col min="8203" max="8203" width="6.125" style="141" customWidth="1"/>
    <col min="8204" max="8204" width="9.375" style="141" customWidth="1"/>
    <col min="8205" max="8205" width="3.125" style="141" customWidth="1"/>
    <col min="8206" max="8206" width="3.375" style="141" customWidth="1"/>
    <col min="8207" max="8207" width="7.5" style="141" customWidth="1"/>
    <col min="8208" max="8208" width="9.375" style="141" customWidth="1"/>
    <col min="8209" max="8209" width="13" style="141" bestFit="1" customWidth="1"/>
    <col min="8210" max="8211" width="8.375" style="141"/>
    <col min="8212" max="8212" width="10.25" style="141" bestFit="1" customWidth="1"/>
    <col min="8213" max="8447" width="8.375" style="141"/>
    <col min="8448" max="8448" width="43.25" style="141" customWidth="1"/>
    <col min="8449" max="8449" width="5.625" style="141" customWidth="1"/>
    <col min="8450" max="8450" width="8.125" style="141" customWidth="1"/>
    <col min="8451" max="8451" width="5.875" style="141" customWidth="1"/>
    <col min="8452" max="8452" width="8.25" style="141" customWidth="1"/>
    <col min="8453" max="8453" width="5.875" style="141" customWidth="1"/>
    <col min="8454" max="8454" width="8.875" style="141" customWidth="1"/>
    <col min="8455" max="8455" width="5.625" style="141" customWidth="1"/>
    <col min="8456" max="8456" width="9.375" style="141" customWidth="1"/>
    <col min="8457" max="8457" width="6.25" style="141" customWidth="1"/>
    <col min="8458" max="8458" width="9.875" style="141" customWidth="1"/>
    <col min="8459" max="8459" width="6.125" style="141" customWidth="1"/>
    <col min="8460" max="8460" width="9.375" style="141" customWidth="1"/>
    <col min="8461" max="8461" width="3.125" style="141" customWidth="1"/>
    <col min="8462" max="8462" width="3.375" style="141" customWidth="1"/>
    <col min="8463" max="8463" width="7.5" style="141" customWidth="1"/>
    <col min="8464" max="8464" width="9.375" style="141" customWidth="1"/>
    <col min="8465" max="8465" width="13" style="141" bestFit="1" customWidth="1"/>
    <col min="8466" max="8467" width="8.375" style="141"/>
    <col min="8468" max="8468" width="10.25" style="141" bestFit="1" customWidth="1"/>
    <col min="8469" max="8703" width="8.375" style="141"/>
    <col min="8704" max="8704" width="43.25" style="141" customWidth="1"/>
    <col min="8705" max="8705" width="5.625" style="141" customWidth="1"/>
    <col min="8706" max="8706" width="8.125" style="141" customWidth="1"/>
    <col min="8707" max="8707" width="5.875" style="141" customWidth="1"/>
    <col min="8708" max="8708" width="8.25" style="141" customWidth="1"/>
    <col min="8709" max="8709" width="5.875" style="141" customWidth="1"/>
    <col min="8710" max="8710" width="8.875" style="141" customWidth="1"/>
    <col min="8711" max="8711" width="5.625" style="141" customWidth="1"/>
    <col min="8712" max="8712" width="9.375" style="141" customWidth="1"/>
    <col min="8713" max="8713" width="6.25" style="141" customWidth="1"/>
    <col min="8714" max="8714" width="9.875" style="141" customWidth="1"/>
    <col min="8715" max="8715" width="6.125" style="141" customWidth="1"/>
    <col min="8716" max="8716" width="9.375" style="141" customWidth="1"/>
    <col min="8717" max="8717" width="3.125" style="141" customWidth="1"/>
    <col min="8718" max="8718" width="3.375" style="141" customWidth="1"/>
    <col min="8719" max="8719" width="7.5" style="141" customWidth="1"/>
    <col min="8720" max="8720" width="9.375" style="141" customWidth="1"/>
    <col min="8721" max="8721" width="13" style="141" bestFit="1" customWidth="1"/>
    <col min="8722" max="8723" width="8.375" style="141"/>
    <col min="8724" max="8724" width="10.25" style="141" bestFit="1" customWidth="1"/>
    <col min="8725" max="8959" width="8.375" style="141"/>
    <col min="8960" max="8960" width="43.25" style="141" customWidth="1"/>
    <col min="8961" max="8961" width="5.625" style="141" customWidth="1"/>
    <col min="8962" max="8962" width="8.125" style="141" customWidth="1"/>
    <col min="8963" max="8963" width="5.875" style="141" customWidth="1"/>
    <col min="8964" max="8964" width="8.25" style="141" customWidth="1"/>
    <col min="8965" max="8965" width="5.875" style="141" customWidth="1"/>
    <col min="8966" max="8966" width="8.875" style="141" customWidth="1"/>
    <col min="8967" max="8967" width="5.625" style="141" customWidth="1"/>
    <col min="8968" max="8968" width="9.375" style="141" customWidth="1"/>
    <col min="8969" max="8969" width="6.25" style="141" customWidth="1"/>
    <col min="8970" max="8970" width="9.875" style="141" customWidth="1"/>
    <col min="8971" max="8971" width="6.125" style="141" customWidth="1"/>
    <col min="8972" max="8972" width="9.375" style="141" customWidth="1"/>
    <col min="8973" max="8973" width="3.125" style="141" customWidth="1"/>
    <col min="8974" max="8974" width="3.375" style="141" customWidth="1"/>
    <col min="8975" max="8975" width="7.5" style="141" customWidth="1"/>
    <col min="8976" max="8976" width="9.375" style="141" customWidth="1"/>
    <col min="8977" max="8977" width="13" style="141" bestFit="1" customWidth="1"/>
    <col min="8978" max="8979" width="8.375" style="141"/>
    <col min="8980" max="8980" width="10.25" style="141" bestFit="1" customWidth="1"/>
    <col min="8981" max="9215" width="8.375" style="141"/>
    <col min="9216" max="9216" width="43.25" style="141" customWidth="1"/>
    <col min="9217" max="9217" width="5.625" style="141" customWidth="1"/>
    <col min="9218" max="9218" width="8.125" style="141" customWidth="1"/>
    <col min="9219" max="9219" width="5.875" style="141" customWidth="1"/>
    <col min="9220" max="9220" width="8.25" style="141" customWidth="1"/>
    <col min="9221" max="9221" width="5.875" style="141" customWidth="1"/>
    <col min="9222" max="9222" width="8.875" style="141" customWidth="1"/>
    <col min="9223" max="9223" width="5.625" style="141" customWidth="1"/>
    <col min="9224" max="9224" width="9.375" style="141" customWidth="1"/>
    <col min="9225" max="9225" width="6.25" style="141" customWidth="1"/>
    <col min="9226" max="9226" width="9.875" style="141" customWidth="1"/>
    <col min="9227" max="9227" width="6.125" style="141" customWidth="1"/>
    <col min="9228" max="9228" width="9.375" style="141" customWidth="1"/>
    <col min="9229" max="9229" width="3.125" style="141" customWidth="1"/>
    <col min="9230" max="9230" width="3.375" style="141" customWidth="1"/>
    <col min="9231" max="9231" width="7.5" style="141" customWidth="1"/>
    <col min="9232" max="9232" width="9.375" style="141" customWidth="1"/>
    <col min="9233" max="9233" width="13" style="141" bestFit="1" customWidth="1"/>
    <col min="9234" max="9235" width="8.375" style="141"/>
    <col min="9236" max="9236" width="10.25" style="141" bestFit="1" customWidth="1"/>
    <col min="9237" max="9471" width="8.375" style="141"/>
    <col min="9472" max="9472" width="43.25" style="141" customWidth="1"/>
    <col min="9473" max="9473" width="5.625" style="141" customWidth="1"/>
    <col min="9474" max="9474" width="8.125" style="141" customWidth="1"/>
    <col min="9475" max="9475" width="5.875" style="141" customWidth="1"/>
    <col min="9476" max="9476" width="8.25" style="141" customWidth="1"/>
    <col min="9477" max="9477" width="5.875" style="141" customWidth="1"/>
    <col min="9478" max="9478" width="8.875" style="141" customWidth="1"/>
    <col min="9479" max="9479" width="5.625" style="141" customWidth="1"/>
    <col min="9480" max="9480" width="9.375" style="141" customWidth="1"/>
    <col min="9481" max="9481" width="6.25" style="141" customWidth="1"/>
    <col min="9482" max="9482" width="9.875" style="141" customWidth="1"/>
    <col min="9483" max="9483" width="6.125" style="141" customWidth="1"/>
    <col min="9484" max="9484" width="9.375" style="141" customWidth="1"/>
    <col min="9485" max="9485" width="3.125" style="141" customWidth="1"/>
    <col min="9486" max="9486" width="3.375" style="141" customWidth="1"/>
    <col min="9487" max="9487" width="7.5" style="141" customWidth="1"/>
    <col min="9488" max="9488" width="9.375" style="141" customWidth="1"/>
    <col min="9489" max="9489" width="13" style="141" bestFit="1" customWidth="1"/>
    <col min="9490" max="9491" width="8.375" style="141"/>
    <col min="9492" max="9492" width="10.25" style="141" bestFit="1" customWidth="1"/>
    <col min="9493" max="9727" width="8.375" style="141"/>
    <col min="9728" max="9728" width="43.25" style="141" customWidth="1"/>
    <col min="9729" max="9729" width="5.625" style="141" customWidth="1"/>
    <col min="9730" max="9730" width="8.125" style="141" customWidth="1"/>
    <col min="9731" max="9731" width="5.875" style="141" customWidth="1"/>
    <col min="9732" max="9732" width="8.25" style="141" customWidth="1"/>
    <col min="9733" max="9733" width="5.875" style="141" customWidth="1"/>
    <col min="9734" max="9734" width="8.875" style="141" customWidth="1"/>
    <col min="9735" max="9735" width="5.625" style="141" customWidth="1"/>
    <col min="9736" max="9736" width="9.375" style="141" customWidth="1"/>
    <col min="9737" max="9737" width="6.25" style="141" customWidth="1"/>
    <col min="9738" max="9738" width="9.875" style="141" customWidth="1"/>
    <col min="9739" max="9739" width="6.125" style="141" customWidth="1"/>
    <col min="9740" max="9740" width="9.375" style="141" customWidth="1"/>
    <col min="9741" max="9741" width="3.125" style="141" customWidth="1"/>
    <col min="9742" max="9742" width="3.375" style="141" customWidth="1"/>
    <col min="9743" max="9743" width="7.5" style="141" customWidth="1"/>
    <col min="9744" max="9744" width="9.375" style="141" customWidth="1"/>
    <col min="9745" max="9745" width="13" style="141" bestFit="1" customWidth="1"/>
    <col min="9746" max="9747" width="8.375" style="141"/>
    <col min="9748" max="9748" width="10.25" style="141" bestFit="1" customWidth="1"/>
    <col min="9749" max="9983" width="8.375" style="141"/>
    <col min="9984" max="9984" width="43.25" style="141" customWidth="1"/>
    <col min="9985" max="9985" width="5.625" style="141" customWidth="1"/>
    <col min="9986" max="9986" width="8.125" style="141" customWidth="1"/>
    <col min="9987" max="9987" width="5.875" style="141" customWidth="1"/>
    <col min="9988" max="9988" width="8.25" style="141" customWidth="1"/>
    <col min="9989" max="9989" width="5.875" style="141" customWidth="1"/>
    <col min="9990" max="9990" width="8.875" style="141" customWidth="1"/>
    <col min="9991" max="9991" width="5.625" style="141" customWidth="1"/>
    <col min="9992" max="9992" width="9.375" style="141" customWidth="1"/>
    <col min="9993" max="9993" width="6.25" style="141" customWidth="1"/>
    <col min="9994" max="9994" width="9.875" style="141" customWidth="1"/>
    <col min="9995" max="9995" width="6.125" style="141" customWidth="1"/>
    <col min="9996" max="9996" width="9.375" style="141" customWidth="1"/>
    <col min="9997" max="9997" width="3.125" style="141" customWidth="1"/>
    <col min="9998" max="9998" width="3.375" style="141" customWidth="1"/>
    <col min="9999" max="9999" width="7.5" style="141" customWidth="1"/>
    <col min="10000" max="10000" width="9.375" style="141" customWidth="1"/>
    <col min="10001" max="10001" width="13" style="141" bestFit="1" customWidth="1"/>
    <col min="10002" max="10003" width="8.375" style="141"/>
    <col min="10004" max="10004" width="10.25" style="141" bestFit="1" customWidth="1"/>
    <col min="10005" max="10239" width="8.375" style="141"/>
    <col min="10240" max="10240" width="43.25" style="141" customWidth="1"/>
    <col min="10241" max="10241" width="5.625" style="141" customWidth="1"/>
    <col min="10242" max="10242" width="8.125" style="141" customWidth="1"/>
    <col min="10243" max="10243" width="5.875" style="141" customWidth="1"/>
    <col min="10244" max="10244" width="8.25" style="141" customWidth="1"/>
    <col min="10245" max="10245" width="5.875" style="141" customWidth="1"/>
    <col min="10246" max="10246" width="8.875" style="141" customWidth="1"/>
    <col min="10247" max="10247" width="5.625" style="141" customWidth="1"/>
    <col min="10248" max="10248" width="9.375" style="141" customWidth="1"/>
    <col min="10249" max="10249" width="6.25" style="141" customWidth="1"/>
    <col min="10250" max="10250" width="9.875" style="141" customWidth="1"/>
    <col min="10251" max="10251" width="6.125" style="141" customWidth="1"/>
    <col min="10252" max="10252" width="9.375" style="141" customWidth="1"/>
    <col min="10253" max="10253" width="3.125" style="141" customWidth="1"/>
    <col min="10254" max="10254" width="3.375" style="141" customWidth="1"/>
    <col min="10255" max="10255" width="7.5" style="141" customWidth="1"/>
    <col min="10256" max="10256" width="9.375" style="141" customWidth="1"/>
    <col min="10257" max="10257" width="13" style="141" bestFit="1" customWidth="1"/>
    <col min="10258" max="10259" width="8.375" style="141"/>
    <col min="10260" max="10260" width="10.25" style="141" bestFit="1" customWidth="1"/>
    <col min="10261" max="10495" width="8.375" style="141"/>
    <col min="10496" max="10496" width="43.25" style="141" customWidth="1"/>
    <col min="10497" max="10497" width="5.625" style="141" customWidth="1"/>
    <col min="10498" max="10498" width="8.125" style="141" customWidth="1"/>
    <col min="10499" max="10499" width="5.875" style="141" customWidth="1"/>
    <col min="10500" max="10500" width="8.25" style="141" customWidth="1"/>
    <col min="10501" max="10501" width="5.875" style="141" customWidth="1"/>
    <col min="10502" max="10502" width="8.875" style="141" customWidth="1"/>
    <col min="10503" max="10503" width="5.625" style="141" customWidth="1"/>
    <col min="10504" max="10504" width="9.375" style="141" customWidth="1"/>
    <col min="10505" max="10505" width="6.25" style="141" customWidth="1"/>
    <col min="10506" max="10506" width="9.875" style="141" customWidth="1"/>
    <col min="10507" max="10507" width="6.125" style="141" customWidth="1"/>
    <col min="10508" max="10508" width="9.375" style="141" customWidth="1"/>
    <col min="10509" max="10509" width="3.125" style="141" customWidth="1"/>
    <col min="10510" max="10510" width="3.375" style="141" customWidth="1"/>
    <col min="10511" max="10511" width="7.5" style="141" customWidth="1"/>
    <col min="10512" max="10512" width="9.375" style="141" customWidth="1"/>
    <col min="10513" max="10513" width="13" style="141" bestFit="1" customWidth="1"/>
    <col min="10514" max="10515" width="8.375" style="141"/>
    <col min="10516" max="10516" width="10.25" style="141" bestFit="1" customWidth="1"/>
    <col min="10517" max="10751" width="8.375" style="141"/>
    <col min="10752" max="10752" width="43.25" style="141" customWidth="1"/>
    <col min="10753" max="10753" width="5.625" style="141" customWidth="1"/>
    <col min="10754" max="10754" width="8.125" style="141" customWidth="1"/>
    <col min="10755" max="10755" width="5.875" style="141" customWidth="1"/>
    <col min="10756" max="10756" width="8.25" style="141" customWidth="1"/>
    <col min="10757" max="10757" width="5.875" style="141" customWidth="1"/>
    <col min="10758" max="10758" width="8.875" style="141" customWidth="1"/>
    <col min="10759" max="10759" width="5.625" style="141" customWidth="1"/>
    <col min="10760" max="10760" width="9.375" style="141" customWidth="1"/>
    <col min="10761" max="10761" width="6.25" style="141" customWidth="1"/>
    <col min="10762" max="10762" width="9.875" style="141" customWidth="1"/>
    <col min="10763" max="10763" width="6.125" style="141" customWidth="1"/>
    <col min="10764" max="10764" width="9.375" style="141" customWidth="1"/>
    <col min="10765" max="10765" width="3.125" style="141" customWidth="1"/>
    <col min="10766" max="10766" width="3.375" style="141" customWidth="1"/>
    <col min="10767" max="10767" width="7.5" style="141" customWidth="1"/>
    <col min="10768" max="10768" width="9.375" style="141" customWidth="1"/>
    <col min="10769" max="10769" width="13" style="141" bestFit="1" customWidth="1"/>
    <col min="10770" max="10771" width="8.375" style="141"/>
    <col min="10772" max="10772" width="10.25" style="141" bestFit="1" customWidth="1"/>
    <col min="10773" max="11007" width="8.375" style="141"/>
    <col min="11008" max="11008" width="43.25" style="141" customWidth="1"/>
    <col min="11009" max="11009" width="5.625" style="141" customWidth="1"/>
    <col min="11010" max="11010" width="8.125" style="141" customWidth="1"/>
    <col min="11011" max="11011" width="5.875" style="141" customWidth="1"/>
    <col min="11012" max="11012" width="8.25" style="141" customWidth="1"/>
    <col min="11013" max="11013" width="5.875" style="141" customWidth="1"/>
    <col min="11014" max="11014" width="8.875" style="141" customWidth="1"/>
    <col min="11015" max="11015" width="5.625" style="141" customWidth="1"/>
    <col min="11016" max="11016" width="9.375" style="141" customWidth="1"/>
    <col min="11017" max="11017" width="6.25" style="141" customWidth="1"/>
    <col min="11018" max="11018" width="9.875" style="141" customWidth="1"/>
    <col min="11019" max="11019" width="6.125" style="141" customWidth="1"/>
    <col min="11020" max="11020" width="9.375" style="141" customWidth="1"/>
    <col min="11021" max="11021" width="3.125" style="141" customWidth="1"/>
    <col min="11022" max="11022" width="3.375" style="141" customWidth="1"/>
    <col min="11023" max="11023" width="7.5" style="141" customWidth="1"/>
    <col min="11024" max="11024" width="9.375" style="141" customWidth="1"/>
    <col min="11025" max="11025" width="13" style="141" bestFit="1" customWidth="1"/>
    <col min="11026" max="11027" width="8.375" style="141"/>
    <col min="11028" max="11028" width="10.25" style="141" bestFit="1" customWidth="1"/>
    <col min="11029" max="11263" width="8.375" style="141"/>
    <col min="11264" max="11264" width="43.25" style="141" customWidth="1"/>
    <col min="11265" max="11265" width="5.625" style="141" customWidth="1"/>
    <col min="11266" max="11266" width="8.125" style="141" customWidth="1"/>
    <col min="11267" max="11267" width="5.875" style="141" customWidth="1"/>
    <col min="11268" max="11268" width="8.25" style="141" customWidth="1"/>
    <col min="11269" max="11269" width="5.875" style="141" customWidth="1"/>
    <col min="11270" max="11270" width="8.875" style="141" customWidth="1"/>
    <col min="11271" max="11271" width="5.625" style="141" customWidth="1"/>
    <col min="11272" max="11272" width="9.375" style="141" customWidth="1"/>
    <col min="11273" max="11273" width="6.25" style="141" customWidth="1"/>
    <col min="11274" max="11274" width="9.875" style="141" customWidth="1"/>
    <col min="11275" max="11275" width="6.125" style="141" customWidth="1"/>
    <col min="11276" max="11276" width="9.375" style="141" customWidth="1"/>
    <col min="11277" max="11277" width="3.125" style="141" customWidth="1"/>
    <col min="11278" max="11278" width="3.375" style="141" customWidth="1"/>
    <col min="11279" max="11279" width="7.5" style="141" customWidth="1"/>
    <col min="11280" max="11280" width="9.375" style="141" customWidth="1"/>
    <col min="11281" max="11281" width="13" style="141" bestFit="1" customWidth="1"/>
    <col min="11282" max="11283" width="8.375" style="141"/>
    <col min="11284" max="11284" width="10.25" style="141" bestFit="1" customWidth="1"/>
    <col min="11285" max="11519" width="8.375" style="141"/>
    <col min="11520" max="11520" width="43.25" style="141" customWidth="1"/>
    <col min="11521" max="11521" width="5.625" style="141" customWidth="1"/>
    <col min="11522" max="11522" width="8.125" style="141" customWidth="1"/>
    <col min="11523" max="11523" width="5.875" style="141" customWidth="1"/>
    <col min="11524" max="11524" width="8.25" style="141" customWidth="1"/>
    <col min="11525" max="11525" width="5.875" style="141" customWidth="1"/>
    <col min="11526" max="11526" width="8.875" style="141" customWidth="1"/>
    <col min="11527" max="11527" width="5.625" style="141" customWidth="1"/>
    <col min="11528" max="11528" width="9.375" style="141" customWidth="1"/>
    <col min="11529" max="11529" width="6.25" style="141" customWidth="1"/>
    <col min="11530" max="11530" width="9.875" style="141" customWidth="1"/>
    <col min="11531" max="11531" width="6.125" style="141" customWidth="1"/>
    <col min="11532" max="11532" width="9.375" style="141" customWidth="1"/>
    <col min="11533" max="11533" width="3.125" style="141" customWidth="1"/>
    <col min="11534" max="11534" width="3.375" style="141" customWidth="1"/>
    <col min="11535" max="11535" width="7.5" style="141" customWidth="1"/>
    <col min="11536" max="11536" width="9.375" style="141" customWidth="1"/>
    <col min="11537" max="11537" width="13" style="141" bestFit="1" customWidth="1"/>
    <col min="11538" max="11539" width="8.375" style="141"/>
    <col min="11540" max="11540" width="10.25" style="141" bestFit="1" customWidth="1"/>
    <col min="11541" max="11775" width="8.375" style="141"/>
    <col min="11776" max="11776" width="43.25" style="141" customWidth="1"/>
    <col min="11777" max="11777" width="5.625" style="141" customWidth="1"/>
    <col min="11778" max="11778" width="8.125" style="141" customWidth="1"/>
    <col min="11779" max="11779" width="5.875" style="141" customWidth="1"/>
    <col min="11780" max="11780" width="8.25" style="141" customWidth="1"/>
    <col min="11781" max="11781" width="5.875" style="141" customWidth="1"/>
    <col min="11782" max="11782" width="8.875" style="141" customWidth="1"/>
    <col min="11783" max="11783" width="5.625" style="141" customWidth="1"/>
    <col min="11784" max="11784" width="9.375" style="141" customWidth="1"/>
    <col min="11785" max="11785" width="6.25" style="141" customWidth="1"/>
    <col min="11786" max="11786" width="9.875" style="141" customWidth="1"/>
    <col min="11787" max="11787" width="6.125" style="141" customWidth="1"/>
    <col min="11788" max="11788" width="9.375" style="141" customWidth="1"/>
    <col min="11789" max="11789" width="3.125" style="141" customWidth="1"/>
    <col min="11790" max="11790" width="3.375" style="141" customWidth="1"/>
    <col min="11791" max="11791" width="7.5" style="141" customWidth="1"/>
    <col min="11792" max="11792" width="9.375" style="141" customWidth="1"/>
    <col min="11793" max="11793" width="13" style="141" bestFit="1" customWidth="1"/>
    <col min="11794" max="11795" width="8.375" style="141"/>
    <col min="11796" max="11796" width="10.25" style="141" bestFit="1" customWidth="1"/>
    <col min="11797" max="12031" width="8.375" style="141"/>
    <col min="12032" max="12032" width="43.25" style="141" customWidth="1"/>
    <col min="12033" max="12033" width="5.625" style="141" customWidth="1"/>
    <col min="12034" max="12034" width="8.125" style="141" customWidth="1"/>
    <col min="12035" max="12035" width="5.875" style="141" customWidth="1"/>
    <col min="12036" max="12036" width="8.25" style="141" customWidth="1"/>
    <col min="12037" max="12037" width="5.875" style="141" customWidth="1"/>
    <col min="12038" max="12038" width="8.875" style="141" customWidth="1"/>
    <col min="12039" max="12039" width="5.625" style="141" customWidth="1"/>
    <col min="12040" max="12040" width="9.375" style="141" customWidth="1"/>
    <col min="12041" max="12041" width="6.25" style="141" customWidth="1"/>
    <col min="12042" max="12042" width="9.875" style="141" customWidth="1"/>
    <col min="12043" max="12043" width="6.125" style="141" customWidth="1"/>
    <col min="12044" max="12044" width="9.375" style="141" customWidth="1"/>
    <col min="12045" max="12045" width="3.125" style="141" customWidth="1"/>
    <col min="12046" max="12046" width="3.375" style="141" customWidth="1"/>
    <col min="12047" max="12047" width="7.5" style="141" customWidth="1"/>
    <col min="12048" max="12048" width="9.375" style="141" customWidth="1"/>
    <col min="12049" max="12049" width="13" style="141" bestFit="1" customWidth="1"/>
    <col min="12050" max="12051" width="8.375" style="141"/>
    <col min="12052" max="12052" width="10.25" style="141" bestFit="1" customWidth="1"/>
    <col min="12053" max="12287" width="8.375" style="141"/>
    <col min="12288" max="12288" width="43.25" style="141" customWidth="1"/>
    <col min="12289" max="12289" width="5.625" style="141" customWidth="1"/>
    <col min="12290" max="12290" width="8.125" style="141" customWidth="1"/>
    <col min="12291" max="12291" width="5.875" style="141" customWidth="1"/>
    <col min="12292" max="12292" width="8.25" style="141" customWidth="1"/>
    <col min="12293" max="12293" width="5.875" style="141" customWidth="1"/>
    <col min="12294" max="12294" width="8.875" style="141" customWidth="1"/>
    <col min="12295" max="12295" width="5.625" style="141" customWidth="1"/>
    <col min="12296" max="12296" width="9.375" style="141" customWidth="1"/>
    <col min="12297" max="12297" width="6.25" style="141" customWidth="1"/>
    <col min="12298" max="12298" width="9.875" style="141" customWidth="1"/>
    <col min="12299" max="12299" width="6.125" style="141" customWidth="1"/>
    <col min="12300" max="12300" width="9.375" style="141" customWidth="1"/>
    <col min="12301" max="12301" width="3.125" style="141" customWidth="1"/>
    <col min="12302" max="12302" width="3.375" style="141" customWidth="1"/>
    <col min="12303" max="12303" width="7.5" style="141" customWidth="1"/>
    <col min="12304" max="12304" width="9.375" style="141" customWidth="1"/>
    <col min="12305" max="12305" width="13" style="141" bestFit="1" customWidth="1"/>
    <col min="12306" max="12307" width="8.375" style="141"/>
    <col min="12308" max="12308" width="10.25" style="141" bestFit="1" customWidth="1"/>
    <col min="12309" max="12543" width="8.375" style="141"/>
    <col min="12544" max="12544" width="43.25" style="141" customWidth="1"/>
    <col min="12545" max="12545" width="5.625" style="141" customWidth="1"/>
    <col min="12546" max="12546" width="8.125" style="141" customWidth="1"/>
    <col min="12547" max="12547" width="5.875" style="141" customWidth="1"/>
    <col min="12548" max="12548" width="8.25" style="141" customWidth="1"/>
    <col min="12549" max="12549" width="5.875" style="141" customWidth="1"/>
    <col min="12550" max="12550" width="8.875" style="141" customWidth="1"/>
    <col min="12551" max="12551" width="5.625" style="141" customWidth="1"/>
    <col min="12552" max="12552" width="9.375" style="141" customWidth="1"/>
    <col min="12553" max="12553" width="6.25" style="141" customWidth="1"/>
    <col min="12554" max="12554" width="9.875" style="141" customWidth="1"/>
    <col min="12555" max="12555" width="6.125" style="141" customWidth="1"/>
    <col min="12556" max="12556" width="9.375" style="141" customWidth="1"/>
    <col min="12557" max="12557" width="3.125" style="141" customWidth="1"/>
    <col min="12558" max="12558" width="3.375" style="141" customWidth="1"/>
    <col min="12559" max="12559" width="7.5" style="141" customWidth="1"/>
    <col min="12560" max="12560" width="9.375" style="141" customWidth="1"/>
    <col min="12561" max="12561" width="13" style="141" bestFit="1" customWidth="1"/>
    <col min="12562" max="12563" width="8.375" style="141"/>
    <col min="12564" max="12564" width="10.25" style="141" bestFit="1" customWidth="1"/>
    <col min="12565" max="12799" width="8.375" style="141"/>
    <col min="12800" max="12800" width="43.25" style="141" customWidth="1"/>
    <col min="12801" max="12801" width="5.625" style="141" customWidth="1"/>
    <col min="12802" max="12802" width="8.125" style="141" customWidth="1"/>
    <col min="12803" max="12803" width="5.875" style="141" customWidth="1"/>
    <col min="12804" max="12804" width="8.25" style="141" customWidth="1"/>
    <col min="12805" max="12805" width="5.875" style="141" customWidth="1"/>
    <col min="12806" max="12806" width="8.875" style="141" customWidth="1"/>
    <col min="12807" max="12807" width="5.625" style="141" customWidth="1"/>
    <col min="12808" max="12808" width="9.375" style="141" customWidth="1"/>
    <col min="12809" max="12809" width="6.25" style="141" customWidth="1"/>
    <col min="12810" max="12810" width="9.875" style="141" customWidth="1"/>
    <col min="12811" max="12811" width="6.125" style="141" customWidth="1"/>
    <col min="12812" max="12812" width="9.375" style="141" customWidth="1"/>
    <col min="12813" max="12813" width="3.125" style="141" customWidth="1"/>
    <col min="12814" max="12814" width="3.375" style="141" customWidth="1"/>
    <col min="12815" max="12815" width="7.5" style="141" customWidth="1"/>
    <col min="12816" max="12816" width="9.375" style="141" customWidth="1"/>
    <col min="12817" max="12817" width="13" style="141" bestFit="1" customWidth="1"/>
    <col min="12818" max="12819" width="8.375" style="141"/>
    <col min="12820" max="12820" width="10.25" style="141" bestFit="1" customWidth="1"/>
    <col min="12821" max="13055" width="8.375" style="141"/>
    <col min="13056" max="13056" width="43.25" style="141" customWidth="1"/>
    <col min="13057" max="13057" width="5.625" style="141" customWidth="1"/>
    <col min="13058" max="13058" width="8.125" style="141" customWidth="1"/>
    <col min="13059" max="13059" width="5.875" style="141" customWidth="1"/>
    <col min="13060" max="13060" width="8.25" style="141" customWidth="1"/>
    <col min="13061" max="13061" width="5.875" style="141" customWidth="1"/>
    <col min="13062" max="13062" width="8.875" style="141" customWidth="1"/>
    <col min="13063" max="13063" width="5.625" style="141" customWidth="1"/>
    <col min="13064" max="13064" width="9.375" style="141" customWidth="1"/>
    <col min="13065" max="13065" width="6.25" style="141" customWidth="1"/>
    <col min="13066" max="13066" width="9.875" style="141" customWidth="1"/>
    <col min="13067" max="13067" width="6.125" style="141" customWidth="1"/>
    <col min="13068" max="13068" width="9.375" style="141" customWidth="1"/>
    <col min="13069" max="13069" width="3.125" style="141" customWidth="1"/>
    <col min="13070" max="13070" width="3.375" style="141" customWidth="1"/>
    <col min="13071" max="13071" width="7.5" style="141" customWidth="1"/>
    <col min="13072" max="13072" width="9.375" style="141" customWidth="1"/>
    <col min="13073" max="13073" width="13" style="141" bestFit="1" customWidth="1"/>
    <col min="13074" max="13075" width="8.375" style="141"/>
    <col min="13076" max="13076" width="10.25" style="141" bestFit="1" customWidth="1"/>
    <col min="13077" max="13311" width="8.375" style="141"/>
    <col min="13312" max="13312" width="43.25" style="141" customWidth="1"/>
    <col min="13313" max="13313" width="5.625" style="141" customWidth="1"/>
    <col min="13314" max="13314" width="8.125" style="141" customWidth="1"/>
    <col min="13315" max="13315" width="5.875" style="141" customWidth="1"/>
    <col min="13316" max="13316" width="8.25" style="141" customWidth="1"/>
    <col min="13317" max="13317" width="5.875" style="141" customWidth="1"/>
    <col min="13318" max="13318" width="8.875" style="141" customWidth="1"/>
    <col min="13319" max="13319" width="5.625" style="141" customWidth="1"/>
    <col min="13320" max="13320" width="9.375" style="141" customWidth="1"/>
    <col min="13321" max="13321" width="6.25" style="141" customWidth="1"/>
    <col min="13322" max="13322" width="9.875" style="141" customWidth="1"/>
    <col min="13323" max="13323" width="6.125" style="141" customWidth="1"/>
    <col min="13324" max="13324" width="9.375" style="141" customWidth="1"/>
    <col min="13325" max="13325" width="3.125" style="141" customWidth="1"/>
    <col min="13326" max="13326" width="3.375" style="141" customWidth="1"/>
    <col min="13327" max="13327" width="7.5" style="141" customWidth="1"/>
    <col min="13328" max="13328" width="9.375" style="141" customWidth="1"/>
    <col min="13329" max="13329" width="13" style="141" bestFit="1" customWidth="1"/>
    <col min="13330" max="13331" width="8.375" style="141"/>
    <col min="13332" max="13332" width="10.25" style="141" bestFit="1" customWidth="1"/>
    <col min="13333" max="13567" width="8.375" style="141"/>
    <col min="13568" max="13568" width="43.25" style="141" customWidth="1"/>
    <col min="13569" max="13569" width="5.625" style="141" customWidth="1"/>
    <col min="13570" max="13570" width="8.125" style="141" customWidth="1"/>
    <col min="13571" max="13571" width="5.875" style="141" customWidth="1"/>
    <col min="13572" max="13572" width="8.25" style="141" customWidth="1"/>
    <col min="13573" max="13573" width="5.875" style="141" customWidth="1"/>
    <col min="13574" max="13574" width="8.875" style="141" customWidth="1"/>
    <col min="13575" max="13575" width="5.625" style="141" customWidth="1"/>
    <col min="13576" max="13576" width="9.375" style="141" customWidth="1"/>
    <col min="13577" max="13577" width="6.25" style="141" customWidth="1"/>
    <col min="13578" max="13578" width="9.875" style="141" customWidth="1"/>
    <col min="13579" max="13579" width="6.125" style="141" customWidth="1"/>
    <col min="13580" max="13580" width="9.375" style="141" customWidth="1"/>
    <col min="13581" max="13581" width="3.125" style="141" customWidth="1"/>
    <col min="13582" max="13582" width="3.375" style="141" customWidth="1"/>
    <col min="13583" max="13583" width="7.5" style="141" customWidth="1"/>
    <col min="13584" max="13584" width="9.375" style="141" customWidth="1"/>
    <col min="13585" max="13585" width="13" style="141" bestFit="1" customWidth="1"/>
    <col min="13586" max="13587" width="8.375" style="141"/>
    <col min="13588" max="13588" width="10.25" style="141" bestFit="1" customWidth="1"/>
    <col min="13589" max="13823" width="8.375" style="141"/>
    <col min="13824" max="13824" width="43.25" style="141" customWidth="1"/>
    <col min="13825" max="13825" width="5.625" style="141" customWidth="1"/>
    <col min="13826" max="13826" width="8.125" style="141" customWidth="1"/>
    <col min="13827" max="13827" width="5.875" style="141" customWidth="1"/>
    <col min="13828" max="13828" width="8.25" style="141" customWidth="1"/>
    <col min="13829" max="13829" width="5.875" style="141" customWidth="1"/>
    <col min="13830" max="13830" width="8.875" style="141" customWidth="1"/>
    <col min="13831" max="13831" width="5.625" style="141" customWidth="1"/>
    <col min="13832" max="13832" width="9.375" style="141" customWidth="1"/>
    <col min="13833" max="13833" width="6.25" style="141" customWidth="1"/>
    <col min="13834" max="13834" width="9.875" style="141" customWidth="1"/>
    <col min="13835" max="13835" width="6.125" style="141" customWidth="1"/>
    <col min="13836" max="13836" width="9.375" style="141" customWidth="1"/>
    <col min="13837" max="13837" width="3.125" style="141" customWidth="1"/>
    <col min="13838" max="13838" width="3.375" style="141" customWidth="1"/>
    <col min="13839" max="13839" width="7.5" style="141" customWidth="1"/>
    <col min="13840" max="13840" width="9.375" style="141" customWidth="1"/>
    <col min="13841" max="13841" width="13" style="141" bestFit="1" customWidth="1"/>
    <col min="13842" max="13843" width="8.375" style="141"/>
    <col min="13844" max="13844" width="10.25" style="141" bestFit="1" customWidth="1"/>
    <col min="13845" max="14079" width="8.375" style="141"/>
    <col min="14080" max="14080" width="43.25" style="141" customWidth="1"/>
    <col min="14081" max="14081" width="5.625" style="141" customWidth="1"/>
    <col min="14082" max="14082" width="8.125" style="141" customWidth="1"/>
    <col min="14083" max="14083" width="5.875" style="141" customWidth="1"/>
    <col min="14084" max="14084" width="8.25" style="141" customWidth="1"/>
    <col min="14085" max="14085" width="5.875" style="141" customWidth="1"/>
    <col min="14086" max="14086" width="8.875" style="141" customWidth="1"/>
    <col min="14087" max="14087" width="5.625" style="141" customWidth="1"/>
    <col min="14088" max="14088" width="9.375" style="141" customWidth="1"/>
    <col min="14089" max="14089" width="6.25" style="141" customWidth="1"/>
    <col min="14090" max="14090" width="9.875" style="141" customWidth="1"/>
    <col min="14091" max="14091" width="6.125" style="141" customWidth="1"/>
    <col min="14092" max="14092" width="9.375" style="141" customWidth="1"/>
    <col min="14093" max="14093" width="3.125" style="141" customWidth="1"/>
    <col min="14094" max="14094" width="3.375" style="141" customWidth="1"/>
    <col min="14095" max="14095" width="7.5" style="141" customWidth="1"/>
    <col min="14096" max="14096" width="9.375" style="141" customWidth="1"/>
    <col min="14097" max="14097" width="13" style="141" bestFit="1" customWidth="1"/>
    <col min="14098" max="14099" width="8.375" style="141"/>
    <col min="14100" max="14100" width="10.25" style="141" bestFit="1" customWidth="1"/>
    <col min="14101" max="14335" width="8.375" style="141"/>
    <col min="14336" max="14336" width="43.25" style="141" customWidth="1"/>
    <col min="14337" max="14337" width="5.625" style="141" customWidth="1"/>
    <col min="14338" max="14338" width="8.125" style="141" customWidth="1"/>
    <col min="14339" max="14339" width="5.875" style="141" customWidth="1"/>
    <col min="14340" max="14340" width="8.25" style="141" customWidth="1"/>
    <col min="14341" max="14341" width="5.875" style="141" customWidth="1"/>
    <col min="14342" max="14342" width="8.875" style="141" customWidth="1"/>
    <col min="14343" max="14343" width="5.625" style="141" customWidth="1"/>
    <col min="14344" max="14344" width="9.375" style="141" customWidth="1"/>
    <col min="14345" max="14345" width="6.25" style="141" customWidth="1"/>
    <col min="14346" max="14346" width="9.875" style="141" customWidth="1"/>
    <col min="14347" max="14347" width="6.125" style="141" customWidth="1"/>
    <col min="14348" max="14348" width="9.375" style="141" customWidth="1"/>
    <col min="14349" max="14349" width="3.125" style="141" customWidth="1"/>
    <col min="14350" max="14350" width="3.375" style="141" customWidth="1"/>
    <col min="14351" max="14351" width="7.5" style="141" customWidth="1"/>
    <col min="14352" max="14352" width="9.375" style="141" customWidth="1"/>
    <col min="14353" max="14353" width="13" style="141" bestFit="1" customWidth="1"/>
    <col min="14354" max="14355" width="8.375" style="141"/>
    <col min="14356" max="14356" width="10.25" style="141" bestFit="1" customWidth="1"/>
    <col min="14357" max="14591" width="8.375" style="141"/>
    <col min="14592" max="14592" width="43.25" style="141" customWidth="1"/>
    <col min="14593" max="14593" width="5.625" style="141" customWidth="1"/>
    <col min="14594" max="14594" width="8.125" style="141" customWidth="1"/>
    <col min="14595" max="14595" width="5.875" style="141" customWidth="1"/>
    <col min="14596" max="14596" width="8.25" style="141" customWidth="1"/>
    <col min="14597" max="14597" width="5.875" style="141" customWidth="1"/>
    <col min="14598" max="14598" width="8.875" style="141" customWidth="1"/>
    <col min="14599" max="14599" width="5.625" style="141" customWidth="1"/>
    <col min="14600" max="14600" width="9.375" style="141" customWidth="1"/>
    <col min="14601" max="14601" width="6.25" style="141" customWidth="1"/>
    <col min="14602" max="14602" width="9.875" style="141" customWidth="1"/>
    <col min="14603" max="14603" width="6.125" style="141" customWidth="1"/>
    <col min="14604" max="14604" width="9.375" style="141" customWidth="1"/>
    <col min="14605" max="14605" width="3.125" style="141" customWidth="1"/>
    <col min="14606" max="14606" width="3.375" style="141" customWidth="1"/>
    <col min="14607" max="14607" width="7.5" style="141" customWidth="1"/>
    <col min="14608" max="14608" width="9.375" style="141" customWidth="1"/>
    <col min="14609" max="14609" width="13" style="141" bestFit="1" customWidth="1"/>
    <col min="14610" max="14611" width="8.375" style="141"/>
    <col min="14612" max="14612" width="10.25" style="141" bestFit="1" customWidth="1"/>
    <col min="14613" max="14847" width="8.375" style="141"/>
    <col min="14848" max="14848" width="43.25" style="141" customWidth="1"/>
    <col min="14849" max="14849" width="5.625" style="141" customWidth="1"/>
    <col min="14850" max="14850" width="8.125" style="141" customWidth="1"/>
    <col min="14851" max="14851" width="5.875" style="141" customWidth="1"/>
    <col min="14852" max="14852" width="8.25" style="141" customWidth="1"/>
    <col min="14853" max="14853" width="5.875" style="141" customWidth="1"/>
    <col min="14854" max="14854" width="8.875" style="141" customWidth="1"/>
    <col min="14855" max="14855" width="5.625" style="141" customWidth="1"/>
    <col min="14856" max="14856" width="9.375" style="141" customWidth="1"/>
    <col min="14857" max="14857" width="6.25" style="141" customWidth="1"/>
    <col min="14858" max="14858" width="9.875" style="141" customWidth="1"/>
    <col min="14859" max="14859" width="6.125" style="141" customWidth="1"/>
    <col min="14860" max="14860" width="9.375" style="141" customWidth="1"/>
    <col min="14861" max="14861" width="3.125" style="141" customWidth="1"/>
    <col min="14862" max="14862" width="3.375" style="141" customWidth="1"/>
    <col min="14863" max="14863" width="7.5" style="141" customWidth="1"/>
    <col min="14864" max="14864" width="9.375" style="141" customWidth="1"/>
    <col min="14865" max="14865" width="13" style="141" bestFit="1" customWidth="1"/>
    <col min="14866" max="14867" width="8.375" style="141"/>
    <col min="14868" max="14868" width="10.25" style="141" bestFit="1" customWidth="1"/>
    <col min="14869" max="15103" width="8.375" style="141"/>
    <col min="15104" max="15104" width="43.25" style="141" customWidth="1"/>
    <col min="15105" max="15105" width="5.625" style="141" customWidth="1"/>
    <col min="15106" max="15106" width="8.125" style="141" customWidth="1"/>
    <col min="15107" max="15107" width="5.875" style="141" customWidth="1"/>
    <col min="15108" max="15108" width="8.25" style="141" customWidth="1"/>
    <col min="15109" max="15109" width="5.875" style="141" customWidth="1"/>
    <col min="15110" max="15110" width="8.875" style="141" customWidth="1"/>
    <col min="15111" max="15111" width="5.625" style="141" customWidth="1"/>
    <col min="15112" max="15112" width="9.375" style="141" customWidth="1"/>
    <col min="15113" max="15113" width="6.25" style="141" customWidth="1"/>
    <col min="15114" max="15114" width="9.875" style="141" customWidth="1"/>
    <col min="15115" max="15115" width="6.125" style="141" customWidth="1"/>
    <col min="15116" max="15116" width="9.375" style="141" customWidth="1"/>
    <col min="15117" max="15117" width="3.125" style="141" customWidth="1"/>
    <col min="15118" max="15118" width="3.375" style="141" customWidth="1"/>
    <col min="15119" max="15119" width="7.5" style="141" customWidth="1"/>
    <col min="15120" max="15120" width="9.375" style="141" customWidth="1"/>
    <col min="15121" max="15121" width="13" style="141" bestFit="1" customWidth="1"/>
    <col min="15122" max="15123" width="8.375" style="141"/>
    <col min="15124" max="15124" width="10.25" style="141" bestFit="1" customWidth="1"/>
    <col min="15125" max="15359" width="8.375" style="141"/>
    <col min="15360" max="15360" width="43.25" style="141" customWidth="1"/>
    <col min="15361" max="15361" width="5.625" style="141" customWidth="1"/>
    <col min="15362" max="15362" width="8.125" style="141" customWidth="1"/>
    <col min="15363" max="15363" width="5.875" style="141" customWidth="1"/>
    <col min="15364" max="15364" width="8.25" style="141" customWidth="1"/>
    <col min="15365" max="15365" width="5.875" style="141" customWidth="1"/>
    <col min="15366" max="15366" width="8.875" style="141" customWidth="1"/>
    <col min="15367" max="15367" width="5.625" style="141" customWidth="1"/>
    <col min="15368" max="15368" width="9.375" style="141" customWidth="1"/>
    <col min="15369" max="15369" width="6.25" style="141" customWidth="1"/>
    <col min="15370" max="15370" width="9.875" style="141" customWidth="1"/>
    <col min="15371" max="15371" width="6.125" style="141" customWidth="1"/>
    <col min="15372" max="15372" width="9.375" style="141" customWidth="1"/>
    <col min="15373" max="15373" width="3.125" style="141" customWidth="1"/>
    <col min="15374" max="15374" width="3.375" style="141" customWidth="1"/>
    <col min="15375" max="15375" width="7.5" style="141" customWidth="1"/>
    <col min="15376" max="15376" width="9.375" style="141" customWidth="1"/>
    <col min="15377" max="15377" width="13" style="141" bestFit="1" customWidth="1"/>
    <col min="15378" max="15379" width="8.375" style="141"/>
    <col min="15380" max="15380" width="10.25" style="141" bestFit="1" customWidth="1"/>
    <col min="15381" max="15615" width="8.375" style="141"/>
    <col min="15616" max="15616" width="43.25" style="141" customWidth="1"/>
    <col min="15617" max="15617" width="5.625" style="141" customWidth="1"/>
    <col min="15618" max="15618" width="8.125" style="141" customWidth="1"/>
    <col min="15619" max="15619" width="5.875" style="141" customWidth="1"/>
    <col min="15620" max="15620" width="8.25" style="141" customWidth="1"/>
    <col min="15621" max="15621" width="5.875" style="141" customWidth="1"/>
    <col min="15622" max="15622" width="8.875" style="141" customWidth="1"/>
    <col min="15623" max="15623" width="5.625" style="141" customWidth="1"/>
    <col min="15624" max="15624" width="9.375" style="141" customWidth="1"/>
    <col min="15625" max="15625" width="6.25" style="141" customWidth="1"/>
    <col min="15626" max="15626" width="9.875" style="141" customWidth="1"/>
    <col min="15627" max="15627" width="6.125" style="141" customWidth="1"/>
    <col min="15628" max="15628" width="9.375" style="141" customWidth="1"/>
    <col min="15629" max="15629" width="3.125" style="141" customWidth="1"/>
    <col min="15630" max="15630" width="3.375" style="141" customWidth="1"/>
    <col min="15631" max="15631" width="7.5" style="141" customWidth="1"/>
    <col min="15632" max="15632" width="9.375" style="141" customWidth="1"/>
    <col min="15633" max="15633" width="13" style="141" bestFit="1" customWidth="1"/>
    <col min="15634" max="15635" width="8.375" style="141"/>
    <col min="15636" max="15636" width="10.25" style="141" bestFit="1" customWidth="1"/>
    <col min="15637" max="15871" width="8.375" style="141"/>
    <col min="15872" max="15872" width="43.25" style="141" customWidth="1"/>
    <col min="15873" max="15873" width="5.625" style="141" customWidth="1"/>
    <col min="15874" max="15874" width="8.125" style="141" customWidth="1"/>
    <col min="15875" max="15875" width="5.875" style="141" customWidth="1"/>
    <col min="15876" max="15876" width="8.25" style="141" customWidth="1"/>
    <col min="15877" max="15877" width="5.875" style="141" customWidth="1"/>
    <col min="15878" max="15878" width="8.875" style="141" customWidth="1"/>
    <col min="15879" max="15879" width="5.625" style="141" customWidth="1"/>
    <col min="15880" max="15880" width="9.375" style="141" customWidth="1"/>
    <col min="15881" max="15881" width="6.25" style="141" customWidth="1"/>
    <col min="15882" max="15882" width="9.875" style="141" customWidth="1"/>
    <col min="15883" max="15883" width="6.125" style="141" customWidth="1"/>
    <col min="15884" max="15884" width="9.375" style="141" customWidth="1"/>
    <col min="15885" max="15885" width="3.125" style="141" customWidth="1"/>
    <col min="15886" max="15886" width="3.375" style="141" customWidth="1"/>
    <col min="15887" max="15887" width="7.5" style="141" customWidth="1"/>
    <col min="15888" max="15888" width="9.375" style="141" customWidth="1"/>
    <col min="15889" max="15889" width="13" style="141" bestFit="1" customWidth="1"/>
    <col min="15890" max="15891" width="8.375" style="141"/>
    <col min="15892" max="15892" width="10.25" style="141" bestFit="1" customWidth="1"/>
    <col min="15893" max="16127" width="8.375" style="141"/>
    <col min="16128" max="16128" width="43.25" style="141" customWidth="1"/>
    <col min="16129" max="16129" width="5.625" style="141" customWidth="1"/>
    <col min="16130" max="16130" width="8.125" style="141" customWidth="1"/>
    <col min="16131" max="16131" width="5.875" style="141" customWidth="1"/>
    <col min="16132" max="16132" width="8.25" style="141" customWidth="1"/>
    <col min="16133" max="16133" width="5.875" style="141" customWidth="1"/>
    <col min="16134" max="16134" width="8.875" style="141" customWidth="1"/>
    <col min="16135" max="16135" width="5.625" style="141" customWidth="1"/>
    <col min="16136" max="16136" width="9.375" style="141" customWidth="1"/>
    <col min="16137" max="16137" width="6.25" style="141" customWidth="1"/>
    <col min="16138" max="16138" width="9.875" style="141" customWidth="1"/>
    <col min="16139" max="16139" width="6.125" style="141" customWidth="1"/>
    <col min="16140" max="16140" width="9.375" style="141" customWidth="1"/>
    <col min="16141" max="16141" width="3.125" style="141" customWidth="1"/>
    <col min="16142" max="16142" width="3.375" style="141" customWidth="1"/>
    <col min="16143" max="16143" width="7.5" style="141" customWidth="1"/>
    <col min="16144" max="16144" width="9.375" style="141" customWidth="1"/>
    <col min="16145" max="16145" width="13" style="141" bestFit="1" customWidth="1"/>
    <col min="16146" max="16147" width="8.375" style="141"/>
    <col min="16148" max="16148" width="10.25" style="141" bestFit="1" customWidth="1"/>
    <col min="16149" max="16384" width="8.375" style="141"/>
  </cols>
  <sheetData>
    <row r="2" spans="1:17" ht="24" x14ac:dyDescent="0.55000000000000004">
      <c r="A2" s="531" t="s">
        <v>1665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  <c r="N2" s="60"/>
      <c r="O2" s="60"/>
      <c r="P2" s="60"/>
    </row>
    <row r="3" spans="1:17" ht="24" x14ac:dyDescent="0.55000000000000004">
      <c r="A3" s="531" t="s">
        <v>1680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  <c r="N3" s="142"/>
      <c r="O3" s="142"/>
      <c r="P3" s="142"/>
    </row>
    <row r="4" spans="1:17" ht="24" x14ac:dyDescent="0.55000000000000004">
      <c r="A4" s="532" t="s">
        <v>1666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  <c r="L4" s="532"/>
      <c r="M4" s="532"/>
      <c r="N4" s="142"/>
      <c r="O4" s="142"/>
      <c r="P4" s="142"/>
    </row>
    <row r="5" spans="1:17" ht="21.75" x14ac:dyDescent="0.5">
      <c r="A5" s="47" t="s">
        <v>1667</v>
      </c>
      <c r="B5" s="530" t="s">
        <v>1681</v>
      </c>
      <c r="C5" s="530"/>
      <c r="D5" s="530" t="s">
        <v>1682</v>
      </c>
      <c r="E5" s="530"/>
      <c r="F5" s="530" t="s">
        <v>1683</v>
      </c>
      <c r="G5" s="530"/>
      <c r="H5" s="530" t="s">
        <v>1684</v>
      </c>
      <c r="I5" s="530"/>
      <c r="J5" s="530" t="s">
        <v>1685</v>
      </c>
      <c r="K5" s="530"/>
      <c r="L5" s="527" t="s">
        <v>1668</v>
      </c>
      <c r="M5" s="528"/>
      <c r="N5" s="60"/>
      <c r="O5" s="60"/>
      <c r="P5" s="60"/>
    </row>
    <row r="6" spans="1:17" ht="24" x14ac:dyDescent="0.55000000000000004">
      <c r="A6" s="50"/>
      <c r="B6" s="49" t="s">
        <v>941</v>
      </c>
      <c r="C6" s="49" t="s">
        <v>1669</v>
      </c>
      <c r="D6" s="49" t="s">
        <v>941</v>
      </c>
      <c r="E6" s="49" t="s">
        <v>1670</v>
      </c>
      <c r="F6" s="49" t="s">
        <v>941</v>
      </c>
      <c r="G6" s="49" t="s">
        <v>1671</v>
      </c>
      <c r="H6" s="49" t="s">
        <v>941</v>
      </c>
      <c r="I6" s="49" t="s">
        <v>1671</v>
      </c>
      <c r="J6" s="49" t="s">
        <v>941</v>
      </c>
      <c r="K6" s="49" t="s">
        <v>1671</v>
      </c>
      <c r="L6" s="49" t="s">
        <v>941</v>
      </c>
      <c r="M6" s="143" t="s">
        <v>1669</v>
      </c>
      <c r="N6" s="60"/>
      <c r="O6" s="60"/>
      <c r="P6" s="60"/>
      <c r="Q6" s="144"/>
    </row>
    <row r="7" spans="1:17" ht="24" x14ac:dyDescent="0.55000000000000004">
      <c r="A7" s="53"/>
      <c r="B7" s="145" t="s">
        <v>0</v>
      </c>
      <c r="C7" s="145" t="s">
        <v>1672</v>
      </c>
      <c r="D7" s="145" t="s">
        <v>0</v>
      </c>
      <c r="E7" s="145" t="s">
        <v>1672</v>
      </c>
      <c r="F7" s="145" t="s">
        <v>0</v>
      </c>
      <c r="G7" s="145" t="s">
        <v>1672</v>
      </c>
      <c r="H7" s="145" t="s">
        <v>0</v>
      </c>
      <c r="I7" s="145" t="s">
        <v>1672</v>
      </c>
      <c r="J7" s="145" t="s">
        <v>0</v>
      </c>
      <c r="K7" s="145" t="s">
        <v>1672</v>
      </c>
      <c r="L7" s="145" t="s">
        <v>0</v>
      </c>
      <c r="M7" s="145" t="s">
        <v>1672</v>
      </c>
      <c r="N7" s="60"/>
      <c r="O7" s="60"/>
      <c r="P7" s="60"/>
      <c r="Q7" s="144"/>
    </row>
    <row r="8" spans="1:17" ht="24" x14ac:dyDescent="0.55000000000000004">
      <c r="A8" s="146" t="s">
        <v>1673</v>
      </c>
      <c r="B8" s="61"/>
      <c r="C8" s="59"/>
      <c r="D8" s="61"/>
      <c r="E8" s="61"/>
      <c r="F8" s="61"/>
      <c r="G8" s="61"/>
      <c r="H8" s="61"/>
      <c r="I8" s="61"/>
      <c r="J8" s="61"/>
      <c r="K8" s="61"/>
      <c r="L8" s="61"/>
      <c r="M8" s="61"/>
      <c r="N8" s="60"/>
      <c r="O8" s="60"/>
      <c r="P8" s="60"/>
      <c r="Q8" s="144"/>
    </row>
    <row r="9" spans="1:17" ht="24" x14ac:dyDescent="0.55000000000000004">
      <c r="A9" s="128" t="s">
        <v>1740</v>
      </c>
      <c r="B9" s="147">
        <f>'ย 1'!E90</f>
        <v>17</v>
      </c>
      <c r="C9" s="6">
        <f>'ย 1'!E91</f>
        <v>3550000</v>
      </c>
      <c r="D9" s="147">
        <f>'ย 1'!G90</f>
        <v>17</v>
      </c>
      <c r="E9" s="6">
        <f>'ย 1'!G91</f>
        <v>3550000</v>
      </c>
      <c r="F9" s="147">
        <f>'ย 1'!I90</f>
        <v>17</v>
      </c>
      <c r="G9" s="6">
        <f>'ย 1'!I91</f>
        <v>3550000</v>
      </c>
      <c r="H9" s="147">
        <f>'ย 1'!H90</f>
        <v>17</v>
      </c>
      <c r="I9" s="6">
        <f>'ย 1'!H91</f>
        <v>3550000</v>
      </c>
      <c r="J9" s="147">
        <f>'ย 1'!I90</f>
        <v>17</v>
      </c>
      <c r="K9" s="6">
        <f>'ย 1'!I91</f>
        <v>3550000</v>
      </c>
      <c r="L9" s="147">
        <f>B9+D9+F9+H9+J9</f>
        <v>85</v>
      </c>
      <c r="M9" s="8">
        <f t="shared" ref="M9" si="0">C9+E9+G9+I9+K9</f>
        <v>17750000</v>
      </c>
      <c r="N9" s="60"/>
      <c r="O9" s="60"/>
      <c r="P9" s="60"/>
      <c r="Q9" s="144"/>
    </row>
    <row r="10" spans="1:17" ht="24" x14ac:dyDescent="0.55000000000000004">
      <c r="A10" s="128" t="s">
        <v>1741</v>
      </c>
      <c r="B10" s="147">
        <f>'ย 1'!E224</f>
        <v>24</v>
      </c>
      <c r="C10" s="6">
        <f>'ย 1'!E225</f>
        <v>14000000</v>
      </c>
      <c r="D10" s="147">
        <f>'ย 1'!G224</f>
        <v>24</v>
      </c>
      <c r="E10" s="6">
        <f>'ย 1'!G225</f>
        <v>14000000</v>
      </c>
      <c r="F10" s="147">
        <f>'ย 1'!I224</f>
        <v>24</v>
      </c>
      <c r="G10" s="6">
        <f>'ย 1'!I225</f>
        <v>14000000</v>
      </c>
      <c r="H10" s="147">
        <f>'ย 1'!H224</f>
        <v>24</v>
      </c>
      <c r="I10" s="6">
        <f>'ย 1'!H225</f>
        <v>14000000</v>
      </c>
      <c r="J10" s="147">
        <f>'ย 1'!I224</f>
        <v>24</v>
      </c>
      <c r="K10" s="6">
        <f>'ย 1'!I225</f>
        <v>14000000</v>
      </c>
      <c r="L10" s="147">
        <f>B10+D10+F10+H10+J10</f>
        <v>120</v>
      </c>
      <c r="M10" s="8">
        <f t="shared" ref="M10" si="1">C10+E10+G10+I10+K10</f>
        <v>70000000</v>
      </c>
      <c r="N10" s="60"/>
      <c r="O10" s="60"/>
      <c r="P10" s="60"/>
      <c r="Q10" s="144"/>
    </row>
    <row r="11" spans="1:17" ht="24" x14ac:dyDescent="0.55000000000000004">
      <c r="A11" s="128" t="s">
        <v>1755</v>
      </c>
      <c r="B11" s="147">
        <f>'ย 1'!E323</f>
        <v>14</v>
      </c>
      <c r="C11" s="6">
        <f>'ย 1'!E324</f>
        <v>2500000</v>
      </c>
      <c r="D11" s="147">
        <f>'ย 1'!G323</f>
        <v>14</v>
      </c>
      <c r="E11" s="6">
        <f>'ย 1'!G324</f>
        <v>2500000</v>
      </c>
      <c r="F11" s="147">
        <f>'ย 1'!I323</f>
        <v>14</v>
      </c>
      <c r="G11" s="6">
        <f>'ย 1'!I324</f>
        <v>2500000</v>
      </c>
      <c r="H11" s="147">
        <f>'ย 1'!H323</f>
        <v>14</v>
      </c>
      <c r="I11" s="6">
        <f>'ย 1'!H324</f>
        <v>2500000</v>
      </c>
      <c r="J11" s="147">
        <f>'ย 1'!I323</f>
        <v>14</v>
      </c>
      <c r="K11" s="6">
        <f>'ย 1'!I324</f>
        <v>2500000</v>
      </c>
      <c r="L11" s="147">
        <f t="shared" ref="L11:L13" si="2">B11+D11+F11+H11+J11</f>
        <v>70</v>
      </c>
      <c r="M11" s="8">
        <f t="shared" ref="M11:M13" si="3">C11+E11+G11+I11+K11</f>
        <v>12500000</v>
      </c>
      <c r="N11" s="60"/>
      <c r="O11" s="60"/>
      <c r="P11" s="60"/>
      <c r="Q11" s="144"/>
    </row>
    <row r="12" spans="1:17" ht="24" x14ac:dyDescent="0.55000000000000004">
      <c r="A12" s="128" t="s">
        <v>1742</v>
      </c>
      <c r="B12" s="147">
        <f>'ย 1'!E359</f>
        <v>4</v>
      </c>
      <c r="C12" s="6">
        <f>'ย 1'!E358</f>
        <v>1200000</v>
      </c>
      <c r="D12" s="147">
        <f>'ย 1'!G359</f>
        <v>4</v>
      </c>
      <c r="E12" s="6">
        <f>'ย 1'!G358</f>
        <v>1200000</v>
      </c>
      <c r="F12" s="147">
        <f>'ย 1'!I359</f>
        <v>4</v>
      </c>
      <c r="G12" s="6">
        <f>'ย 1'!I358</f>
        <v>1200000</v>
      </c>
      <c r="H12" s="147">
        <f>'ย 1'!H359</f>
        <v>4</v>
      </c>
      <c r="I12" s="6">
        <f>'ย 1'!H358</f>
        <v>1200000</v>
      </c>
      <c r="J12" s="147">
        <f>'ย 1'!I359</f>
        <v>4</v>
      </c>
      <c r="K12" s="6">
        <f>'ย 1'!I358</f>
        <v>1200000</v>
      </c>
      <c r="L12" s="147">
        <f t="shared" si="2"/>
        <v>20</v>
      </c>
      <c r="M12" s="8">
        <f t="shared" si="3"/>
        <v>6000000</v>
      </c>
      <c r="N12" s="60"/>
      <c r="O12" s="60"/>
      <c r="P12" s="60"/>
      <c r="Q12" s="144"/>
    </row>
    <row r="13" spans="1:17" ht="24" x14ac:dyDescent="0.55000000000000004">
      <c r="A13" s="128" t="s">
        <v>239</v>
      </c>
      <c r="B13" s="147">
        <f>'ย 1'!E406</f>
        <v>8</v>
      </c>
      <c r="C13" s="6">
        <f>'ย 1'!E407</f>
        <v>2400000</v>
      </c>
      <c r="D13" s="147">
        <f>'ย 1'!F406</f>
        <v>8</v>
      </c>
      <c r="E13" s="6">
        <f>'ย 1'!F407</f>
        <v>2400000</v>
      </c>
      <c r="F13" s="147">
        <f>'ย 1'!G406</f>
        <v>8</v>
      </c>
      <c r="G13" s="6">
        <f>'ย 1'!G407</f>
        <v>2400000</v>
      </c>
      <c r="H13" s="147">
        <f>'ย 1'!I406</f>
        <v>8</v>
      </c>
      <c r="I13" s="6">
        <f>'ย 1'!H407</f>
        <v>2400000</v>
      </c>
      <c r="J13" s="147">
        <f>'ย 1'!I406</f>
        <v>8</v>
      </c>
      <c r="K13" s="6">
        <f>'ย 1'!I407</f>
        <v>2400000</v>
      </c>
      <c r="L13" s="147">
        <f t="shared" si="2"/>
        <v>40</v>
      </c>
      <c r="M13" s="8">
        <f t="shared" si="3"/>
        <v>12000000</v>
      </c>
      <c r="N13" s="60"/>
      <c r="O13" s="60"/>
      <c r="P13" s="60"/>
      <c r="Q13" s="144"/>
    </row>
    <row r="14" spans="1:17" ht="23.1" customHeight="1" x14ac:dyDescent="0.55000000000000004">
      <c r="A14" s="128" t="s">
        <v>263</v>
      </c>
      <c r="B14" s="147">
        <f>'ย 1'!E465</f>
        <v>10</v>
      </c>
      <c r="C14" s="6">
        <f>'ย 1'!E464</f>
        <v>7500000</v>
      </c>
      <c r="D14" s="147">
        <f>'ย 1'!G465</f>
        <v>10</v>
      </c>
      <c r="E14" s="6">
        <f>'ย 1'!G464</f>
        <v>7500000</v>
      </c>
      <c r="F14" s="147">
        <f>'ย 1'!I465</f>
        <v>10</v>
      </c>
      <c r="G14" s="6">
        <f>'ย 1'!I464</f>
        <v>7500000</v>
      </c>
      <c r="H14" s="147">
        <f>'ย 1'!H465</f>
        <v>10</v>
      </c>
      <c r="I14" s="6">
        <f>'ย 1'!H464</f>
        <v>7500000</v>
      </c>
      <c r="J14" s="147">
        <f>'ย 1'!I465</f>
        <v>10</v>
      </c>
      <c r="K14" s="6">
        <f>'ย 1'!I464</f>
        <v>7500000</v>
      </c>
      <c r="L14" s="147">
        <f t="shared" ref="L14" si="4">B14+D14+F14+H14+J14</f>
        <v>50</v>
      </c>
      <c r="M14" s="8">
        <f t="shared" ref="M14" si="5">C14+E14+G14+I14+K14</f>
        <v>37500000</v>
      </c>
      <c r="N14" s="60"/>
      <c r="O14" s="60"/>
      <c r="P14" s="60"/>
      <c r="Q14" s="144"/>
    </row>
    <row r="15" spans="1:17" ht="24" x14ac:dyDescent="0.55000000000000004">
      <c r="A15" s="128" t="s">
        <v>1743</v>
      </c>
      <c r="B15" s="147">
        <f>'ย 1'!E495</f>
        <v>5</v>
      </c>
      <c r="C15" s="6">
        <f>'ย 1'!E494</f>
        <v>11000000</v>
      </c>
      <c r="D15" s="147">
        <f>'ย 1'!F495</f>
        <v>5</v>
      </c>
      <c r="E15" s="6">
        <f>'ย 1'!F494</f>
        <v>11000000</v>
      </c>
      <c r="F15" s="147">
        <f>'ย 1'!H495</f>
        <v>5</v>
      </c>
      <c r="G15" s="6">
        <f>'ย 1'!H494</f>
        <v>11000000</v>
      </c>
      <c r="H15" s="147">
        <f>'ย 1'!H495</f>
        <v>5</v>
      </c>
      <c r="I15" s="6">
        <f>'ย 1'!H494</f>
        <v>11000000</v>
      </c>
      <c r="J15" s="147">
        <f>'ย 1'!I495</f>
        <v>5</v>
      </c>
      <c r="K15" s="6">
        <f>'ย 1'!I494</f>
        <v>11000000</v>
      </c>
      <c r="L15" s="147">
        <f t="shared" ref="L15" si="6">B15+D15+F15+H15+J15</f>
        <v>25</v>
      </c>
      <c r="M15" s="8">
        <f t="shared" ref="M15" si="7">C15+E15+G15+I15+K15</f>
        <v>55000000</v>
      </c>
      <c r="N15" s="60"/>
      <c r="O15" s="60"/>
      <c r="P15" s="60"/>
      <c r="Q15" s="144"/>
    </row>
    <row r="16" spans="1:17" ht="24" x14ac:dyDescent="0.55000000000000004">
      <c r="A16" s="128" t="s">
        <v>1744</v>
      </c>
      <c r="B16" s="147">
        <f>'ย 1'!E524</f>
        <v>7</v>
      </c>
      <c r="C16" s="6">
        <f>'ย 1'!E525</f>
        <v>1300000</v>
      </c>
      <c r="D16" s="147">
        <f>'ย 1'!G524</f>
        <v>7</v>
      </c>
      <c r="E16" s="6">
        <f>'ย 1'!G525</f>
        <v>1300000</v>
      </c>
      <c r="F16" s="147">
        <f>'ย 1'!I524</f>
        <v>7</v>
      </c>
      <c r="G16" s="6">
        <f>'ย 1'!I525</f>
        <v>1300000</v>
      </c>
      <c r="H16" s="147">
        <f>'ย 1'!H524</f>
        <v>7</v>
      </c>
      <c r="I16" s="6">
        <f>'ย 1'!H525</f>
        <v>1300000</v>
      </c>
      <c r="J16" s="147">
        <f>'ย 1'!I524</f>
        <v>7</v>
      </c>
      <c r="K16" s="6">
        <f>'ย 1'!I525</f>
        <v>1300000</v>
      </c>
      <c r="L16" s="147">
        <f t="shared" ref="L16" si="8">B16+D16+F16+H16+J16</f>
        <v>35</v>
      </c>
      <c r="M16" s="8">
        <f t="shared" ref="M16" si="9">C16+E16+G16+I16+K16</f>
        <v>6500000</v>
      </c>
      <c r="N16" s="60"/>
      <c r="O16" s="60"/>
      <c r="P16" s="60"/>
      <c r="Q16" s="144"/>
    </row>
    <row r="17" spans="1:17" ht="24" x14ac:dyDescent="0.55000000000000004">
      <c r="A17" s="128" t="s">
        <v>353</v>
      </c>
      <c r="B17" s="147">
        <f>'ย 1'!E544</f>
        <v>2</v>
      </c>
      <c r="C17" s="6">
        <f>'ย 1'!E545</f>
        <v>200000</v>
      </c>
      <c r="D17" s="147">
        <f>'ย 1'!G544</f>
        <v>2</v>
      </c>
      <c r="E17" s="6">
        <f>'ย 1'!G545</f>
        <v>200000</v>
      </c>
      <c r="F17" s="147">
        <f>'ย 1'!I544</f>
        <v>2</v>
      </c>
      <c r="G17" s="6">
        <f>'ย 1'!I545</f>
        <v>200000</v>
      </c>
      <c r="H17" s="147">
        <f>'ย 1'!H544</f>
        <v>2</v>
      </c>
      <c r="I17" s="6">
        <f>'ย 1'!H545</f>
        <v>200000</v>
      </c>
      <c r="J17" s="147">
        <f>'ย 1'!I544</f>
        <v>2</v>
      </c>
      <c r="K17" s="6">
        <f>'ย 1'!I545</f>
        <v>200000</v>
      </c>
      <c r="L17" s="147">
        <f t="shared" ref="L17:L18" si="10">B17+D17+F17+H17+J17</f>
        <v>10</v>
      </c>
      <c r="M17" s="8">
        <f t="shared" ref="M17:M18" si="11">C17+E17+G17+I17+K17</f>
        <v>1000000</v>
      </c>
      <c r="N17" s="60"/>
      <c r="O17" s="60"/>
      <c r="P17" s="60"/>
      <c r="Q17" s="144"/>
    </row>
    <row r="18" spans="1:17" ht="24" x14ac:dyDescent="0.55000000000000004">
      <c r="A18" s="128" t="s">
        <v>1766</v>
      </c>
      <c r="B18" s="147">
        <f>'ย 1'!E567</f>
        <v>3</v>
      </c>
      <c r="C18" s="6">
        <f>'ย 1'!E568</f>
        <v>100000</v>
      </c>
      <c r="D18" s="147">
        <f>'ย 1'!G567</f>
        <v>3</v>
      </c>
      <c r="E18" s="6">
        <f>'ย 1'!G568</f>
        <v>100000</v>
      </c>
      <c r="F18" s="147">
        <f>'ย 1'!I567</f>
        <v>3</v>
      </c>
      <c r="G18" s="6">
        <f>'ย 1'!I568</f>
        <v>100000</v>
      </c>
      <c r="H18" s="147">
        <f>'ย 1'!H567</f>
        <v>3</v>
      </c>
      <c r="I18" s="6">
        <f>'ย 1'!H568</f>
        <v>100000</v>
      </c>
      <c r="J18" s="147">
        <f>'ย 1'!I567</f>
        <v>3</v>
      </c>
      <c r="K18" s="6">
        <f>'ย 1'!I568</f>
        <v>100000</v>
      </c>
      <c r="L18" s="147">
        <f t="shared" si="10"/>
        <v>15</v>
      </c>
      <c r="M18" s="8">
        <f t="shared" si="11"/>
        <v>500000</v>
      </c>
      <c r="N18" s="60"/>
      <c r="O18" s="60"/>
      <c r="P18" s="60"/>
      <c r="Q18" s="144"/>
    </row>
    <row r="19" spans="1:17" ht="24" x14ac:dyDescent="0.55000000000000004">
      <c r="A19" s="128" t="s">
        <v>1921</v>
      </c>
      <c r="B19" s="147">
        <f>'ย 1'!E578</f>
        <v>1</v>
      </c>
      <c r="C19" s="6">
        <f>'ย 1'!E579</f>
        <v>100000</v>
      </c>
      <c r="D19" s="147">
        <f>'ย 1'!G578</f>
        <v>1</v>
      </c>
      <c r="E19" s="6">
        <f>'ย 1'!G579</f>
        <v>100000</v>
      </c>
      <c r="F19" s="147">
        <f>'ย 1'!I578</f>
        <v>1</v>
      </c>
      <c r="G19" s="6">
        <f>'ย 1'!I579</f>
        <v>100000</v>
      </c>
      <c r="H19" s="147">
        <f>'ย 1'!H578</f>
        <v>1</v>
      </c>
      <c r="I19" s="6">
        <f>'ย 1'!H579</f>
        <v>100000</v>
      </c>
      <c r="J19" s="147">
        <f>'ย 1'!I578</f>
        <v>1</v>
      </c>
      <c r="K19" s="6">
        <f>'ย 1'!I579</f>
        <v>100000</v>
      </c>
      <c r="L19" s="147">
        <f t="shared" ref="L19" si="12">B19+D19+F19+H19+J19</f>
        <v>5</v>
      </c>
      <c r="M19" s="8">
        <f t="shared" ref="M19" si="13">C19+E19+G19+I19+K19</f>
        <v>500000</v>
      </c>
      <c r="N19" s="60"/>
      <c r="O19" s="60"/>
      <c r="P19" s="60"/>
      <c r="Q19" s="144"/>
    </row>
    <row r="20" spans="1:17" ht="24" x14ac:dyDescent="0.55000000000000004">
      <c r="A20" s="148" t="s">
        <v>1674</v>
      </c>
      <c r="B20" s="149">
        <f t="shared" ref="B20:M20" si="14">B18+B17+B16+B15+B14+B13+B12+B11+B10+B9</f>
        <v>94</v>
      </c>
      <c r="C20" s="7">
        <f t="shared" si="14"/>
        <v>43750000</v>
      </c>
      <c r="D20" s="149">
        <f t="shared" si="14"/>
        <v>94</v>
      </c>
      <c r="E20" s="7">
        <f t="shared" si="14"/>
        <v>43750000</v>
      </c>
      <c r="F20" s="149">
        <f t="shared" si="14"/>
        <v>94</v>
      </c>
      <c r="G20" s="7">
        <f t="shared" si="14"/>
        <v>43750000</v>
      </c>
      <c r="H20" s="149">
        <f t="shared" si="14"/>
        <v>94</v>
      </c>
      <c r="I20" s="7">
        <f t="shared" si="14"/>
        <v>43750000</v>
      </c>
      <c r="J20" s="149">
        <f t="shared" si="14"/>
        <v>94</v>
      </c>
      <c r="K20" s="7">
        <f t="shared" si="14"/>
        <v>43750000</v>
      </c>
      <c r="L20" s="149">
        <f t="shared" si="14"/>
        <v>470</v>
      </c>
      <c r="M20" s="7">
        <f t="shared" si="14"/>
        <v>218750000</v>
      </c>
      <c r="N20" s="60"/>
      <c r="O20" s="60"/>
      <c r="P20" s="60"/>
      <c r="Q20" s="144"/>
    </row>
    <row r="21" spans="1:17" ht="24" x14ac:dyDescent="0.55000000000000004">
      <c r="A21" s="529"/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60"/>
      <c r="O21" s="60"/>
      <c r="P21" s="60"/>
      <c r="Q21" s="144"/>
    </row>
    <row r="22" spans="1:17" ht="24" x14ac:dyDescent="0.55000000000000004">
      <c r="A22" s="531" t="s">
        <v>1665</v>
      </c>
      <c r="B22" s="531"/>
      <c r="C22" s="531"/>
      <c r="D22" s="531"/>
      <c r="E22" s="531"/>
      <c r="F22" s="531"/>
      <c r="G22" s="531"/>
      <c r="H22" s="531"/>
      <c r="I22" s="531"/>
      <c r="J22" s="531"/>
      <c r="K22" s="531"/>
      <c r="L22" s="531"/>
      <c r="M22" s="531"/>
      <c r="N22" s="60"/>
      <c r="O22" s="60"/>
      <c r="P22" s="60"/>
      <c r="Q22" s="144"/>
    </row>
    <row r="23" spans="1:17" ht="24" x14ac:dyDescent="0.55000000000000004">
      <c r="A23" s="531" t="s">
        <v>1680</v>
      </c>
      <c r="B23" s="531"/>
      <c r="C23" s="531"/>
      <c r="D23" s="531"/>
      <c r="E23" s="531"/>
      <c r="F23" s="531"/>
      <c r="G23" s="531"/>
      <c r="H23" s="531"/>
      <c r="I23" s="531"/>
      <c r="J23" s="531"/>
      <c r="K23" s="531"/>
      <c r="L23" s="531"/>
      <c r="M23" s="531"/>
      <c r="N23" s="60"/>
      <c r="O23" s="60"/>
      <c r="P23" s="60"/>
      <c r="Q23" s="144"/>
    </row>
    <row r="24" spans="1:17" ht="24" x14ac:dyDescent="0.55000000000000004">
      <c r="A24" s="532" t="s">
        <v>1666</v>
      </c>
      <c r="B24" s="532"/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60"/>
      <c r="O24" s="60"/>
      <c r="P24" s="60"/>
      <c r="Q24" s="144"/>
    </row>
    <row r="25" spans="1:17" ht="24" x14ac:dyDescent="0.55000000000000004">
      <c r="A25" s="47" t="s">
        <v>1667</v>
      </c>
      <c r="B25" s="530" t="s">
        <v>1681</v>
      </c>
      <c r="C25" s="530"/>
      <c r="D25" s="530" t="s">
        <v>1682</v>
      </c>
      <c r="E25" s="530"/>
      <c r="F25" s="530" t="s">
        <v>1683</v>
      </c>
      <c r="G25" s="530"/>
      <c r="H25" s="530" t="s">
        <v>1684</v>
      </c>
      <c r="I25" s="530"/>
      <c r="J25" s="530" t="s">
        <v>1685</v>
      </c>
      <c r="K25" s="530"/>
      <c r="L25" s="527" t="s">
        <v>1668</v>
      </c>
      <c r="M25" s="528"/>
      <c r="N25" s="60"/>
      <c r="O25" s="60"/>
      <c r="P25" s="60"/>
      <c r="Q25" s="144"/>
    </row>
    <row r="26" spans="1:17" ht="24" x14ac:dyDescent="0.55000000000000004">
      <c r="A26" s="50"/>
      <c r="B26" s="49" t="s">
        <v>941</v>
      </c>
      <c r="C26" s="49" t="s">
        <v>1669</v>
      </c>
      <c r="D26" s="49" t="s">
        <v>941</v>
      </c>
      <c r="E26" s="49" t="s">
        <v>1670</v>
      </c>
      <c r="F26" s="49" t="s">
        <v>941</v>
      </c>
      <c r="G26" s="49" t="s">
        <v>1671</v>
      </c>
      <c r="H26" s="49" t="s">
        <v>941</v>
      </c>
      <c r="I26" s="49" t="s">
        <v>1671</v>
      </c>
      <c r="J26" s="49" t="s">
        <v>941</v>
      </c>
      <c r="K26" s="49" t="s">
        <v>1671</v>
      </c>
      <c r="L26" s="49" t="s">
        <v>941</v>
      </c>
      <c r="M26" s="143" t="s">
        <v>1669</v>
      </c>
      <c r="N26" s="60"/>
      <c r="O26" s="60"/>
      <c r="P26" s="60"/>
      <c r="Q26" s="144"/>
    </row>
    <row r="27" spans="1:17" ht="24" x14ac:dyDescent="0.55000000000000004">
      <c r="A27" s="53"/>
      <c r="B27" s="145" t="s">
        <v>0</v>
      </c>
      <c r="C27" s="145" t="s">
        <v>1672</v>
      </c>
      <c r="D27" s="145" t="s">
        <v>0</v>
      </c>
      <c r="E27" s="145" t="s">
        <v>1672</v>
      </c>
      <c r="F27" s="145" t="s">
        <v>0</v>
      </c>
      <c r="G27" s="145" t="s">
        <v>1672</v>
      </c>
      <c r="H27" s="145" t="s">
        <v>0</v>
      </c>
      <c r="I27" s="145" t="s">
        <v>1672</v>
      </c>
      <c r="J27" s="145" t="s">
        <v>0</v>
      </c>
      <c r="K27" s="145" t="s">
        <v>1672</v>
      </c>
      <c r="L27" s="145" t="s">
        <v>0</v>
      </c>
      <c r="M27" s="145" t="s">
        <v>1672</v>
      </c>
      <c r="N27" s="60"/>
      <c r="O27" s="60"/>
      <c r="P27" s="60"/>
      <c r="Q27" s="144"/>
    </row>
    <row r="28" spans="1:17" ht="24" x14ac:dyDescent="0.55000000000000004">
      <c r="A28" s="150" t="s">
        <v>1675</v>
      </c>
      <c r="B28" s="151"/>
      <c r="C28" s="152"/>
      <c r="D28" s="151"/>
      <c r="E28" s="151"/>
      <c r="F28" s="151"/>
      <c r="G28" s="151"/>
      <c r="H28" s="151"/>
      <c r="I28" s="151"/>
      <c r="J28" s="151"/>
      <c r="K28" s="151"/>
      <c r="L28" s="151"/>
      <c r="M28" s="152"/>
      <c r="N28" s="60"/>
      <c r="O28" s="60"/>
      <c r="P28" s="60"/>
      <c r="Q28" s="144"/>
    </row>
    <row r="29" spans="1:17" ht="24" x14ac:dyDescent="0.55000000000000004">
      <c r="A29" s="153" t="s">
        <v>1745</v>
      </c>
      <c r="B29" s="147">
        <f>'ย 1 (2)'!E143</f>
        <v>28</v>
      </c>
      <c r="C29" s="6">
        <f>'ย 1 (2)'!E144</f>
        <v>2715000</v>
      </c>
      <c r="D29" s="147">
        <f>'ย 1 (2)'!G143</f>
        <v>28</v>
      </c>
      <c r="E29" s="318">
        <f>'ย 1 (2)'!G144</f>
        <v>2715000</v>
      </c>
      <c r="F29" s="147">
        <f>'ย 1 (2)'!I143</f>
        <v>28</v>
      </c>
      <c r="G29" s="318">
        <f>'ย 1 (2)'!I144</f>
        <v>2715000</v>
      </c>
      <c r="H29" s="147">
        <f>'ย 1 (2)'!H143</f>
        <v>28</v>
      </c>
      <c r="I29" s="318">
        <f>'ย 1 (2)'!H144</f>
        <v>2715000</v>
      </c>
      <c r="J29" s="147">
        <f>'ย 1 (2)'!I143</f>
        <v>28</v>
      </c>
      <c r="K29" s="318">
        <f>'ย 1 (2)'!I144</f>
        <v>2715000</v>
      </c>
      <c r="L29" s="147">
        <f>J29+H29+F29+D29+B29</f>
        <v>140</v>
      </c>
      <c r="M29" s="8">
        <f>K29+I29+G29+E29+C29</f>
        <v>13575000</v>
      </c>
      <c r="N29" s="60"/>
      <c r="O29" s="60"/>
      <c r="P29" s="60"/>
      <c r="Q29" s="144"/>
    </row>
    <row r="30" spans="1:17" ht="24" x14ac:dyDescent="0.55000000000000004">
      <c r="A30" s="153" t="s">
        <v>1758</v>
      </c>
      <c r="B30" s="147">
        <f>'ย  (2)'!E64</f>
        <v>13</v>
      </c>
      <c r="C30" s="6">
        <f>'ย  (2)'!E65</f>
        <v>915000</v>
      </c>
      <c r="D30" s="147">
        <f>'ย  (2)'!G64</f>
        <v>13</v>
      </c>
      <c r="E30" s="318">
        <f>'ย  (2)'!G65</f>
        <v>915000</v>
      </c>
      <c r="F30" s="147">
        <f>'ย  (2)'!I64</f>
        <v>13</v>
      </c>
      <c r="G30" s="318">
        <f>'ย  (2)'!I65</f>
        <v>915000</v>
      </c>
      <c r="H30" s="147">
        <f>'ย  (2)'!H64</f>
        <v>13</v>
      </c>
      <c r="I30" s="318">
        <f>'ย  (2)'!H65</f>
        <v>915000</v>
      </c>
      <c r="J30" s="147">
        <f>'ย  (2)'!I64</f>
        <v>13</v>
      </c>
      <c r="K30" s="318">
        <f>'ย  (2)'!I65</f>
        <v>915000</v>
      </c>
      <c r="L30" s="147">
        <f t="shared" ref="L30:L31" si="15">J30+H30+F30+D30+B30</f>
        <v>65</v>
      </c>
      <c r="M30" s="8">
        <f t="shared" ref="M30:M32" si="16">K30+I30+G30+E30+C30</f>
        <v>4575000</v>
      </c>
      <c r="N30" s="60"/>
      <c r="O30" s="60"/>
      <c r="P30" s="60"/>
      <c r="Q30" s="144"/>
    </row>
    <row r="31" spans="1:17" ht="24" x14ac:dyDescent="0.55000000000000004">
      <c r="A31" s="63" t="s">
        <v>1753</v>
      </c>
      <c r="B31" s="147">
        <f>'ย  (2 1)'!E87</f>
        <v>14</v>
      </c>
      <c r="C31" s="6">
        <f>'ย  (2 1)'!E88</f>
        <v>470000</v>
      </c>
      <c r="D31" s="147">
        <f>'ย  (2 1)'!F87</f>
        <v>14</v>
      </c>
      <c r="E31" s="8">
        <f>C31</f>
        <v>470000</v>
      </c>
      <c r="F31" s="147">
        <f>'ย  (2 1)'!G87</f>
        <v>14</v>
      </c>
      <c r="G31" s="8">
        <f>E31</f>
        <v>470000</v>
      </c>
      <c r="H31" s="147">
        <f>'ย  (2 1)'!H87</f>
        <v>14</v>
      </c>
      <c r="I31" s="8">
        <f>'ย  (2 1)'!H88</f>
        <v>470000</v>
      </c>
      <c r="J31" s="147">
        <f>'ย  (2 1)'!I87</f>
        <v>14</v>
      </c>
      <c r="K31" s="8">
        <f>'ย  (2 1)'!I88</f>
        <v>470000</v>
      </c>
      <c r="L31" s="147">
        <f t="shared" si="15"/>
        <v>70</v>
      </c>
      <c r="M31" s="8">
        <f>K31+I31+G31+E31+C31</f>
        <v>2350000</v>
      </c>
      <c r="N31" s="60"/>
      <c r="O31" s="60"/>
      <c r="P31" s="60"/>
      <c r="Q31" s="144"/>
    </row>
    <row r="32" spans="1:17" ht="24" x14ac:dyDescent="0.55000000000000004">
      <c r="A32" s="67" t="s">
        <v>1754</v>
      </c>
      <c r="B32" s="154">
        <f>'ย  (2 2)'!E205</f>
        <v>36</v>
      </c>
      <c r="C32" s="9">
        <f>'ย  (2 2)'!E206</f>
        <v>5222800</v>
      </c>
      <c r="D32" s="154">
        <f>'ย  (2 2)'!G205</f>
        <v>36</v>
      </c>
      <c r="E32" s="1">
        <f>'ย  (2 2)'!G206</f>
        <v>5222800</v>
      </c>
      <c r="F32" s="154">
        <f>'ย  (2 2)'!I205</f>
        <v>36</v>
      </c>
      <c r="G32" s="1">
        <f>'ย  (2 2)'!I206</f>
        <v>5222800</v>
      </c>
      <c r="H32" s="154">
        <f>'ย  (2 2)'!H205</f>
        <v>36</v>
      </c>
      <c r="I32" s="1">
        <f>'ย  (2 2)'!H206</f>
        <v>5222800</v>
      </c>
      <c r="J32" s="154">
        <f>'ย  (2 2)'!I205</f>
        <v>36</v>
      </c>
      <c r="K32" s="10">
        <f>'ย  (2 2)'!I206</f>
        <v>5222800</v>
      </c>
      <c r="L32" s="147">
        <f>J32+H32+F32+D32+B32</f>
        <v>180</v>
      </c>
      <c r="M32" s="8">
        <f t="shared" si="16"/>
        <v>26114000</v>
      </c>
      <c r="N32" s="60"/>
      <c r="O32" s="60"/>
      <c r="P32" s="60"/>
      <c r="Q32" s="144"/>
    </row>
    <row r="33" spans="1:17" ht="24.95" customHeight="1" x14ac:dyDescent="0.55000000000000004">
      <c r="A33" s="156" t="s">
        <v>1674</v>
      </c>
      <c r="B33" s="157">
        <f>SUM(B29:B32)</f>
        <v>91</v>
      </c>
      <c r="C33" s="290">
        <f t="shared" ref="C33:M33" si="17">SUM(C29:C32)</f>
        <v>9322800</v>
      </c>
      <c r="D33" s="157">
        <f t="shared" si="17"/>
        <v>91</v>
      </c>
      <c r="E33" s="319">
        <f t="shared" si="17"/>
        <v>9322800</v>
      </c>
      <c r="F33" s="157">
        <f t="shared" si="17"/>
        <v>91</v>
      </c>
      <c r="G33" s="319">
        <f t="shared" si="17"/>
        <v>9322800</v>
      </c>
      <c r="H33" s="157">
        <f t="shared" si="17"/>
        <v>91</v>
      </c>
      <c r="I33" s="319">
        <f t="shared" si="17"/>
        <v>9322800</v>
      </c>
      <c r="J33" s="157">
        <f t="shared" si="17"/>
        <v>91</v>
      </c>
      <c r="K33" s="319">
        <f t="shared" si="17"/>
        <v>9322800</v>
      </c>
      <c r="L33" s="157">
        <f t="shared" si="17"/>
        <v>455</v>
      </c>
      <c r="M33" s="319">
        <f t="shared" si="17"/>
        <v>46614000</v>
      </c>
      <c r="N33" s="60"/>
      <c r="O33" s="60"/>
      <c r="P33" s="60"/>
      <c r="Q33" s="144"/>
    </row>
    <row r="34" spans="1:17" ht="24" x14ac:dyDescent="0.55000000000000004">
      <c r="A34" s="158"/>
      <c r="B34" s="159"/>
      <c r="C34" s="160"/>
      <c r="D34" s="159"/>
      <c r="E34" s="161"/>
      <c r="F34" s="162"/>
      <c r="G34" s="162"/>
      <c r="H34" s="163"/>
      <c r="I34" s="162"/>
      <c r="J34" s="162"/>
      <c r="K34" s="162"/>
      <c r="L34" s="163"/>
      <c r="M34" s="161"/>
      <c r="N34" s="60"/>
      <c r="O34" s="60"/>
      <c r="P34" s="60"/>
      <c r="Q34" s="144"/>
    </row>
    <row r="35" spans="1:17" ht="21.75" x14ac:dyDescent="0.5">
      <c r="A35" s="164" t="s">
        <v>1676</v>
      </c>
      <c r="B35" s="47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</row>
    <row r="36" spans="1:17" ht="21.75" x14ac:dyDescent="0.5">
      <c r="A36" s="165" t="s">
        <v>1746</v>
      </c>
      <c r="B36" s="155">
        <f>'ย  3  4'!E130</f>
        <v>17</v>
      </c>
      <c r="C36" s="9">
        <f>'ย  3  4'!E131</f>
        <v>1060000</v>
      </c>
      <c r="D36" s="155">
        <f>'ย  3  4'!G130</f>
        <v>17</v>
      </c>
      <c r="E36" s="9">
        <f>'ย  3  4'!H131</f>
        <v>1060000</v>
      </c>
      <c r="F36" s="155">
        <f>'ย  3  4'!I130</f>
        <v>17</v>
      </c>
      <c r="G36" s="166">
        <v>850000</v>
      </c>
      <c r="H36" s="166">
        <f>'ย  3  4'!H130</f>
        <v>17</v>
      </c>
      <c r="I36" s="166">
        <f>'ย  3  4'!H131</f>
        <v>1060000</v>
      </c>
      <c r="J36" s="166">
        <f>'ย  3  4'!I130</f>
        <v>17</v>
      </c>
      <c r="K36" s="166">
        <f>'ย  3  4'!I131</f>
        <v>1060000</v>
      </c>
      <c r="L36" s="166">
        <f>J36+H36+F36+D36+B36</f>
        <v>85</v>
      </c>
      <c r="M36" s="166">
        <f>K36+I36+G36+E36+C36</f>
        <v>5090000</v>
      </c>
    </row>
    <row r="37" spans="1:17" ht="24" x14ac:dyDescent="0.55000000000000004">
      <c r="A37" s="167" t="s">
        <v>1674</v>
      </c>
      <c r="B37" s="170">
        <f>B36</f>
        <v>17</v>
      </c>
      <c r="C37" s="9">
        <f>C36</f>
        <v>1060000</v>
      </c>
      <c r="D37" s="155">
        <f t="shared" ref="D37:M37" si="18">D36</f>
        <v>17</v>
      </c>
      <c r="E37" s="9">
        <f t="shared" si="18"/>
        <v>1060000</v>
      </c>
      <c r="F37" s="155">
        <f t="shared" si="18"/>
        <v>17</v>
      </c>
      <c r="G37" s="155">
        <f t="shared" si="18"/>
        <v>850000</v>
      </c>
      <c r="H37" s="155">
        <f t="shared" si="18"/>
        <v>17</v>
      </c>
      <c r="I37" s="155">
        <f t="shared" si="18"/>
        <v>1060000</v>
      </c>
      <c r="J37" s="155">
        <f t="shared" si="18"/>
        <v>17</v>
      </c>
      <c r="K37" s="155">
        <f t="shared" si="18"/>
        <v>1060000</v>
      </c>
      <c r="L37" s="155">
        <f t="shared" si="18"/>
        <v>85</v>
      </c>
      <c r="M37" s="155">
        <f t="shared" si="18"/>
        <v>5090000</v>
      </c>
    </row>
    <row r="38" spans="1:17" ht="21.75" x14ac:dyDescent="0.5">
      <c r="A38" s="164" t="s">
        <v>2003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7" ht="24" x14ac:dyDescent="0.55000000000000004">
      <c r="A39" s="44" t="s">
        <v>1689</v>
      </c>
      <c r="B39" s="166">
        <f>'ย  3  4'!E147</f>
        <v>2</v>
      </c>
      <c r="C39" s="166">
        <f>'ย  3  4'!E148</f>
        <v>200000</v>
      </c>
      <c r="D39" s="166">
        <f>'ย  3  4'!G147</f>
        <v>2</v>
      </c>
      <c r="E39" s="166">
        <f>'ย  3  4'!G148</f>
        <v>200000</v>
      </c>
      <c r="F39" s="166">
        <f>'ย  3  4'!I147</f>
        <v>2</v>
      </c>
      <c r="G39" s="166">
        <f>'ย  3  4'!I148</f>
        <v>200000</v>
      </c>
      <c r="H39" s="166">
        <f>'ย  3  4'!H147</f>
        <v>2</v>
      </c>
      <c r="I39" s="166">
        <f>'ย  3  4'!H148</f>
        <v>200000</v>
      </c>
      <c r="J39" s="166">
        <f>'ย  3  4'!I147</f>
        <v>2</v>
      </c>
      <c r="K39" s="166">
        <f>'ย  3  4'!I148</f>
        <v>200000</v>
      </c>
      <c r="L39" s="166">
        <f>J39+H39+F39+D39+B39</f>
        <v>10</v>
      </c>
      <c r="M39" s="166">
        <f>K39+I39+G39+E39+C39</f>
        <v>1000000</v>
      </c>
    </row>
    <row r="40" spans="1:17" ht="24" x14ac:dyDescent="0.55000000000000004">
      <c r="A40" s="167" t="s">
        <v>1674</v>
      </c>
      <c r="B40" s="166">
        <f>B39</f>
        <v>2</v>
      </c>
      <c r="C40" s="166">
        <f>C39</f>
        <v>200000</v>
      </c>
      <c r="D40" s="166">
        <f t="shared" ref="D40:M40" si="19">D39</f>
        <v>2</v>
      </c>
      <c r="E40" s="166">
        <f t="shared" si="19"/>
        <v>200000</v>
      </c>
      <c r="F40" s="166">
        <f t="shared" si="19"/>
        <v>2</v>
      </c>
      <c r="G40" s="166">
        <f t="shared" si="19"/>
        <v>200000</v>
      </c>
      <c r="H40" s="166">
        <f t="shared" si="19"/>
        <v>2</v>
      </c>
      <c r="I40" s="166">
        <f t="shared" si="19"/>
        <v>200000</v>
      </c>
      <c r="J40" s="166">
        <f t="shared" si="19"/>
        <v>2</v>
      </c>
      <c r="K40" s="166">
        <f t="shared" si="19"/>
        <v>200000</v>
      </c>
      <c r="L40" s="166">
        <f t="shared" si="19"/>
        <v>10</v>
      </c>
      <c r="M40" s="166">
        <f t="shared" si="19"/>
        <v>1000000</v>
      </c>
      <c r="N40" s="68"/>
    </row>
    <row r="42" spans="1:17" s="44" customFormat="1" ht="24" x14ac:dyDescent="0.55000000000000004">
      <c r="A42" s="526"/>
      <c r="B42" s="526"/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</row>
    <row r="43" spans="1:17" ht="24" x14ac:dyDescent="0.55000000000000004">
      <c r="A43" s="531" t="s">
        <v>1665</v>
      </c>
      <c r="B43" s="531"/>
      <c r="C43" s="531"/>
      <c r="D43" s="531"/>
      <c r="E43" s="531"/>
      <c r="F43" s="531"/>
      <c r="G43" s="531"/>
      <c r="H43" s="531"/>
      <c r="I43" s="531"/>
      <c r="J43" s="531"/>
      <c r="K43" s="531"/>
      <c r="L43" s="531"/>
      <c r="M43" s="531"/>
    </row>
    <row r="44" spans="1:17" ht="24" x14ac:dyDescent="0.55000000000000004">
      <c r="A44" s="531" t="s">
        <v>1680</v>
      </c>
      <c r="B44" s="531"/>
      <c r="C44" s="531"/>
      <c r="D44" s="531"/>
      <c r="E44" s="531"/>
      <c r="F44" s="531"/>
      <c r="G44" s="531"/>
      <c r="H44" s="531"/>
      <c r="I44" s="531"/>
      <c r="J44" s="531"/>
      <c r="K44" s="531"/>
      <c r="L44" s="531"/>
      <c r="M44" s="531"/>
    </row>
    <row r="45" spans="1:17" ht="24" x14ac:dyDescent="0.55000000000000004">
      <c r="A45" s="532" t="s">
        <v>1666</v>
      </c>
      <c r="B45" s="532"/>
      <c r="C45" s="532"/>
      <c r="D45" s="532"/>
      <c r="E45" s="532"/>
      <c r="F45" s="532"/>
      <c r="G45" s="532"/>
      <c r="H45" s="532"/>
      <c r="I45" s="532"/>
      <c r="J45" s="532"/>
      <c r="K45" s="532"/>
      <c r="L45" s="532"/>
      <c r="M45" s="532"/>
    </row>
    <row r="46" spans="1:17" ht="24" x14ac:dyDescent="0.55000000000000004">
      <c r="A46" s="45" t="s">
        <v>1667</v>
      </c>
      <c r="B46" s="533" t="s">
        <v>1681</v>
      </c>
      <c r="C46" s="533"/>
      <c r="D46" s="533" t="s">
        <v>1682</v>
      </c>
      <c r="E46" s="533"/>
      <c r="F46" s="533" t="s">
        <v>1683</v>
      </c>
      <c r="G46" s="533"/>
      <c r="H46" s="533" t="s">
        <v>1684</v>
      </c>
      <c r="I46" s="533"/>
      <c r="J46" s="533" t="s">
        <v>1685</v>
      </c>
      <c r="K46" s="533"/>
      <c r="L46" s="534" t="s">
        <v>1668</v>
      </c>
      <c r="M46" s="535"/>
    </row>
    <row r="47" spans="1:17" ht="24" x14ac:dyDescent="0.55000000000000004">
      <c r="A47" s="48"/>
      <c r="B47" s="49" t="s">
        <v>941</v>
      </c>
      <c r="C47" s="49" t="s">
        <v>1669</v>
      </c>
      <c r="D47" s="49" t="s">
        <v>941</v>
      </c>
      <c r="E47" s="49" t="s">
        <v>1670</v>
      </c>
      <c r="F47" s="49" t="s">
        <v>941</v>
      </c>
      <c r="G47" s="49" t="s">
        <v>1671</v>
      </c>
      <c r="H47" s="49" t="s">
        <v>941</v>
      </c>
      <c r="I47" s="49" t="s">
        <v>1671</v>
      </c>
      <c r="J47" s="49" t="s">
        <v>941</v>
      </c>
      <c r="K47" s="49" t="s">
        <v>1671</v>
      </c>
      <c r="L47" s="49" t="s">
        <v>941</v>
      </c>
      <c r="M47" s="46" t="s">
        <v>1671</v>
      </c>
    </row>
    <row r="48" spans="1:17" ht="24" x14ac:dyDescent="0.55000000000000004">
      <c r="A48" s="56"/>
      <c r="B48" s="145" t="s">
        <v>0</v>
      </c>
      <c r="C48" s="145" t="s">
        <v>1672</v>
      </c>
      <c r="D48" s="145" t="s">
        <v>0</v>
      </c>
      <c r="E48" s="145" t="s">
        <v>1672</v>
      </c>
      <c r="F48" s="145" t="s">
        <v>0</v>
      </c>
      <c r="G48" s="145" t="s">
        <v>1672</v>
      </c>
      <c r="H48" s="145" t="s">
        <v>0</v>
      </c>
      <c r="I48" s="145" t="s">
        <v>1672</v>
      </c>
      <c r="J48" s="145" t="s">
        <v>0</v>
      </c>
      <c r="K48" s="145" t="s">
        <v>1672</v>
      </c>
      <c r="L48" s="145" t="s">
        <v>0</v>
      </c>
      <c r="M48" s="145" t="s">
        <v>1672</v>
      </c>
    </row>
    <row r="49" spans="1:13" ht="21.75" x14ac:dyDescent="0.5">
      <c r="A49" s="168" t="s">
        <v>1677</v>
      </c>
      <c r="B49" s="61"/>
      <c r="C49" s="59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spans="1:13" ht="21.75" x14ac:dyDescent="0.5">
      <c r="A50" s="65" t="s">
        <v>1678</v>
      </c>
      <c r="B50" s="169">
        <f>'ย 5'!E184</f>
        <v>35</v>
      </c>
      <c r="C50" s="4">
        <f>'ย 5'!E185</f>
        <v>6375000</v>
      </c>
      <c r="D50" s="169">
        <f>'ย 5'!G184</f>
        <v>35</v>
      </c>
      <c r="E50" s="5">
        <f>'ย 5'!G185</f>
        <v>6375000</v>
      </c>
      <c r="F50" s="169">
        <f>'ย 5'!I184</f>
        <v>35</v>
      </c>
      <c r="G50" s="5">
        <f>'ย 5'!I185</f>
        <v>6375000</v>
      </c>
      <c r="H50" s="169">
        <f>'ย 5'!H184</f>
        <v>35</v>
      </c>
      <c r="I50" s="5">
        <f>'ย 5'!H185</f>
        <v>6375000</v>
      </c>
      <c r="J50" s="169">
        <f>'ย 5'!I184</f>
        <v>35</v>
      </c>
      <c r="K50" s="5">
        <f>'ย 5'!I185</f>
        <v>6375000</v>
      </c>
      <c r="L50" s="169">
        <f t="shared" ref="L50:M54" si="20">J50+H50+F50+D50+B50</f>
        <v>175</v>
      </c>
      <c r="M50" s="5">
        <f t="shared" si="20"/>
        <v>31875000</v>
      </c>
    </row>
    <row r="51" spans="1:13" ht="21.75" x14ac:dyDescent="0.5">
      <c r="A51" s="65" t="s">
        <v>1747</v>
      </c>
      <c r="B51" s="169">
        <f>'ย 5'!E210</f>
        <v>3</v>
      </c>
      <c r="C51" s="4">
        <f>'ย 5'!E211</f>
        <v>25000</v>
      </c>
      <c r="D51" s="169">
        <f>'ย 5'!G210</f>
        <v>3</v>
      </c>
      <c r="E51" s="5">
        <f>'ย 5'!G211</f>
        <v>25000</v>
      </c>
      <c r="F51" s="169">
        <f>'ย 5'!I210</f>
        <v>3</v>
      </c>
      <c r="G51" s="5">
        <f>'ย 5'!I211</f>
        <v>25000</v>
      </c>
      <c r="H51" s="169">
        <f>'ย 5'!H210</f>
        <v>3</v>
      </c>
      <c r="I51" s="5">
        <f>'ย 5'!H211</f>
        <v>25000</v>
      </c>
      <c r="J51" s="169">
        <f>'ย 5'!I210</f>
        <v>3</v>
      </c>
      <c r="K51" s="5">
        <f>'ย 5'!I211</f>
        <v>25000</v>
      </c>
      <c r="L51" s="169">
        <f t="shared" si="20"/>
        <v>15</v>
      </c>
      <c r="M51" s="5">
        <f t="shared" si="20"/>
        <v>125000</v>
      </c>
    </row>
    <row r="52" spans="1:13" ht="21.75" x14ac:dyDescent="0.5">
      <c r="A52" s="65" t="s">
        <v>1748</v>
      </c>
      <c r="B52" s="169">
        <f>'ย 5'!E253</f>
        <v>4</v>
      </c>
      <c r="C52" s="4">
        <f>'ย 5'!E252</f>
        <v>165000</v>
      </c>
      <c r="D52" s="169">
        <f>'ย 5'!G253</f>
        <v>4</v>
      </c>
      <c r="E52" s="5">
        <f>'ย 5'!G252</f>
        <v>165000</v>
      </c>
      <c r="F52" s="169">
        <f>'ย 5'!I253</f>
        <v>4</v>
      </c>
      <c r="G52" s="5">
        <f>'ย 5'!I252</f>
        <v>165000</v>
      </c>
      <c r="H52" s="169">
        <f>'ย 5'!H253</f>
        <v>4</v>
      </c>
      <c r="I52" s="5">
        <f>'ย 5'!H252</f>
        <v>165000</v>
      </c>
      <c r="J52" s="169">
        <f>'ย 5'!I253</f>
        <v>4</v>
      </c>
      <c r="K52" s="5">
        <f>'ย 5'!I252</f>
        <v>165000</v>
      </c>
      <c r="L52" s="169">
        <f t="shared" si="20"/>
        <v>20</v>
      </c>
      <c r="M52" s="5">
        <f t="shared" si="20"/>
        <v>825000</v>
      </c>
    </row>
    <row r="53" spans="1:13" ht="21.75" x14ac:dyDescent="0.5">
      <c r="A53" s="65" t="s">
        <v>35</v>
      </c>
      <c r="B53" s="169">
        <f>'ย 5'!E280</f>
        <v>2</v>
      </c>
      <c r="C53" s="4">
        <f>'ย 5'!E281</f>
        <v>2600000</v>
      </c>
      <c r="D53" s="169">
        <f>'ย 5'!G280</f>
        <v>2</v>
      </c>
      <c r="E53" s="5">
        <f>'ย 5'!G281</f>
        <v>2600000</v>
      </c>
      <c r="F53" s="169">
        <f>'ย 5'!I280</f>
        <v>2</v>
      </c>
      <c r="G53" s="5">
        <f>'ย 5'!I281</f>
        <v>2600000</v>
      </c>
      <c r="H53" s="169">
        <f>'ย 5'!H280</f>
        <v>2</v>
      </c>
      <c r="I53" s="5">
        <f>'ย 5'!H281</f>
        <v>2600000</v>
      </c>
      <c r="J53" s="169">
        <f>'ย 5'!I280</f>
        <v>2</v>
      </c>
      <c r="K53" s="5">
        <f>'ย 5'!I281</f>
        <v>2600000</v>
      </c>
      <c r="L53" s="169">
        <f>J53+H53+F53+D53+B53</f>
        <v>10</v>
      </c>
      <c r="M53" s="5">
        <f>K53+I53+G53+E53+C53</f>
        <v>13000000</v>
      </c>
    </row>
    <row r="54" spans="1:13" ht="22.5" x14ac:dyDescent="0.5">
      <c r="A54" s="171" t="s">
        <v>1749</v>
      </c>
      <c r="B54" s="172">
        <f>'ย 5'!E313</f>
        <v>5</v>
      </c>
      <c r="C54" s="4">
        <f>'ย 5'!E314</f>
        <v>11830000</v>
      </c>
      <c r="D54" s="172">
        <f>'ย 5'!G313</f>
        <v>5</v>
      </c>
      <c r="E54" s="4">
        <f>'ย 5'!G314</f>
        <v>11830000</v>
      </c>
      <c r="F54" s="172">
        <f>'ย 5'!I313</f>
        <v>5</v>
      </c>
      <c r="G54" s="4">
        <f>'ย 5'!I314</f>
        <v>11830000</v>
      </c>
      <c r="H54" s="172">
        <f>'ย 5'!H313</f>
        <v>5</v>
      </c>
      <c r="I54" s="4">
        <f>'ย 5'!H314</f>
        <v>11830000</v>
      </c>
      <c r="J54" s="172">
        <f>'ย 5'!I313</f>
        <v>5</v>
      </c>
      <c r="K54" s="4">
        <f>'ย 5'!I314</f>
        <v>11830000</v>
      </c>
      <c r="L54" s="169">
        <f t="shared" si="20"/>
        <v>25</v>
      </c>
      <c r="M54" s="5">
        <f t="shared" si="20"/>
        <v>59150000</v>
      </c>
    </row>
    <row r="55" spans="1:13" ht="22.5" x14ac:dyDescent="0.5">
      <c r="A55" s="171" t="s">
        <v>1846</v>
      </c>
      <c r="B55" s="172">
        <f>'ย 5'!E366</f>
        <v>8</v>
      </c>
      <c r="C55" s="4">
        <f>'ย 5'!E367</f>
        <v>18098000</v>
      </c>
      <c r="D55" s="172">
        <f>'ย 5'!F366</f>
        <v>8</v>
      </c>
      <c r="E55" s="4">
        <f>'ย 5'!F367</f>
        <v>18098000</v>
      </c>
      <c r="F55" s="172">
        <f>'ย 5'!G366</f>
        <v>8</v>
      </c>
      <c r="G55" s="4">
        <f>'ย 5'!G367</f>
        <v>18098000</v>
      </c>
      <c r="H55" s="172">
        <f>'ย 5'!H366</f>
        <v>8</v>
      </c>
      <c r="I55" s="4">
        <f>'ย 5'!H367</f>
        <v>18098000</v>
      </c>
      <c r="J55" s="172">
        <f>'ย 5'!I366</f>
        <v>8</v>
      </c>
      <c r="K55" s="4">
        <f>'ย 5'!I367</f>
        <v>18098000</v>
      </c>
      <c r="L55" s="169">
        <f t="shared" ref="L55" si="21">J55+H55+F55+D55+B55</f>
        <v>40</v>
      </c>
      <c r="M55" s="5">
        <f t="shared" ref="M55" si="22">K55+I55+G55+E55+C55</f>
        <v>90490000</v>
      </c>
    </row>
    <row r="56" spans="1:13" ht="22.5" x14ac:dyDescent="0.5">
      <c r="A56" s="148" t="s">
        <v>1674</v>
      </c>
      <c r="B56" s="149">
        <f t="shared" ref="B56:L56" si="23">SUM(B50:B55)</f>
        <v>57</v>
      </c>
      <c r="C56" s="7">
        <f t="shared" si="23"/>
        <v>39093000</v>
      </c>
      <c r="D56" s="149">
        <f t="shared" si="23"/>
        <v>57</v>
      </c>
      <c r="E56" s="7">
        <f t="shared" si="23"/>
        <v>39093000</v>
      </c>
      <c r="F56" s="149">
        <f t="shared" si="23"/>
        <v>57</v>
      </c>
      <c r="G56" s="7">
        <f t="shared" si="23"/>
        <v>39093000</v>
      </c>
      <c r="H56" s="149">
        <f t="shared" si="23"/>
        <v>57</v>
      </c>
      <c r="I56" s="7">
        <f t="shared" si="23"/>
        <v>39093000</v>
      </c>
      <c r="J56" s="149">
        <f t="shared" si="23"/>
        <v>57</v>
      </c>
      <c r="K56" s="7">
        <f t="shared" si="23"/>
        <v>39093000</v>
      </c>
      <c r="L56" s="149">
        <f t="shared" si="23"/>
        <v>285</v>
      </c>
      <c r="M56" s="7">
        <f t="shared" ref="M56" si="24">SUM(M50:M54)</f>
        <v>104975000</v>
      </c>
    </row>
    <row r="57" spans="1:13" ht="22.5" x14ac:dyDescent="0.5">
      <c r="A57" s="148" t="s">
        <v>1679</v>
      </c>
      <c r="B57" s="149">
        <f>B56+B40+B37+B33+B20</f>
        <v>261</v>
      </c>
      <c r="C57" s="7">
        <f t="shared" ref="C57:M57" si="25">C56+C40+C37+C33+C20</f>
        <v>93425800</v>
      </c>
      <c r="D57" s="149">
        <f t="shared" si="25"/>
        <v>261</v>
      </c>
      <c r="E57" s="7">
        <f t="shared" si="25"/>
        <v>93425800</v>
      </c>
      <c r="F57" s="149">
        <f t="shared" si="25"/>
        <v>261</v>
      </c>
      <c r="G57" s="7">
        <f t="shared" si="25"/>
        <v>93215800</v>
      </c>
      <c r="H57" s="149">
        <f t="shared" si="25"/>
        <v>261</v>
      </c>
      <c r="I57" s="7">
        <f t="shared" si="25"/>
        <v>93425800</v>
      </c>
      <c r="J57" s="149">
        <f t="shared" si="25"/>
        <v>261</v>
      </c>
      <c r="K57" s="7">
        <f t="shared" si="25"/>
        <v>93425800</v>
      </c>
      <c r="L57" s="149">
        <f t="shared" si="25"/>
        <v>1305</v>
      </c>
      <c r="M57" s="7">
        <f t="shared" si="25"/>
        <v>376429000</v>
      </c>
    </row>
  </sheetData>
  <mergeCells count="29">
    <mergeCell ref="A43:M43"/>
    <mergeCell ref="A44:M44"/>
    <mergeCell ref="A45:M45"/>
    <mergeCell ref="B46:C46"/>
    <mergeCell ref="D46:E46"/>
    <mergeCell ref="F46:G46"/>
    <mergeCell ref="H46:I46"/>
    <mergeCell ref="J46:K46"/>
    <mergeCell ref="L46:M46"/>
    <mergeCell ref="A2:M2"/>
    <mergeCell ref="A3:M3"/>
    <mergeCell ref="A4:M4"/>
    <mergeCell ref="L5:M5"/>
    <mergeCell ref="B5:C5"/>
    <mergeCell ref="D5:E5"/>
    <mergeCell ref="F5:G5"/>
    <mergeCell ref="H5:I5"/>
    <mergeCell ref="J5:K5"/>
    <mergeCell ref="A42:M42"/>
    <mergeCell ref="L25:M25"/>
    <mergeCell ref="A21:M21"/>
    <mergeCell ref="B25:C25"/>
    <mergeCell ref="D25:E25"/>
    <mergeCell ref="F25:G25"/>
    <mergeCell ref="H25:I25"/>
    <mergeCell ref="J25:K25"/>
    <mergeCell ref="A22:M22"/>
    <mergeCell ref="A23:M23"/>
    <mergeCell ref="A24:M24"/>
  </mergeCells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84"/>
  <sheetViews>
    <sheetView topLeftCell="A70" workbookViewId="0">
      <selection activeCell="P74" sqref="P74"/>
    </sheetView>
  </sheetViews>
  <sheetFormatPr defaultColWidth="8.375" defaultRowHeight="20.25" x14ac:dyDescent="0.3"/>
  <cols>
    <col min="1" max="1" width="3.375" style="389" customWidth="1"/>
    <col min="2" max="2" width="13.625" style="418" customWidth="1"/>
    <col min="3" max="3" width="17.875" style="418" customWidth="1"/>
    <col min="4" max="4" width="24" style="439" bestFit="1" customWidth="1"/>
    <col min="5" max="9" width="10.75" style="522" bestFit="1" customWidth="1"/>
    <col min="10" max="10" width="6.875" style="439" customWidth="1"/>
    <col min="11" max="11" width="13.5" style="439" customWidth="1"/>
    <col min="12" max="12" width="6" style="439" customWidth="1"/>
    <col min="13" max="13" width="7.375" style="418" bestFit="1" customWidth="1"/>
    <col min="14" max="257" width="8.375" style="389"/>
    <col min="258" max="258" width="3.375" style="389" customWidth="1"/>
    <col min="259" max="259" width="14.5" style="389" customWidth="1"/>
    <col min="260" max="260" width="19.75" style="389" customWidth="1"/>
    <col min="261" max="261" width="21.25" style="389" customWidth="1"/>
    <col min="262" max="264" width="7.75" style="389" customWidth="1"/>
    <col min="265" max="265" width="8.25" style="389" customWidth="1"/>
    <col min="266" max="266" width="9.125" style="389" customWidth="1"/>
    <col min="267" max="267" width="6.875" style="389" customWidth="1"/>
    <col min="268" max="268" width="13.625" style="389" customWidth="1"/>
    <col min="269" max="269" width="6" style="389" customWidth="1"/>
    <col min="270" max="513" width="8.375" style="389"/>
    <col min="514" max="514" width="3.375" style="389" customWidth="1"/>
    <col min="515" max="515" width="14.5" style="389" customWidth="1"/>
    <col min="516" max="516" width="19.75" style="389" customWidth="1"/>
    <col min="517" max="517" width="21.25" style="389" customWidth="1"/>
    <col min="518" max="520" width="7.75" style="389" customWidth="1"/>
    <col min="521" max="521" width="8.25" style="389" customWidth="1"/>
    <col min="522" max="522" width="9.125" style="389" customWidth="1"/>
    <col min="523" max="523" width="6.875" style="389" customWidth="1"/>
    <col min="524" max="524" width="13.625" style="389" customWidth="1"/>
    <col min="525" max="525" width="6" style="389" customWidth="1"/>
    <col min="526" max="769" width="8.375" style="389"/>
    <col min="770" max="770" width="3.375" style="389" customWidth="1"/>
    <col min="771" max="771" width="14.5" style="389" customWidth="1"/>
    <col min="772" max="772" width="19.75" style="389" customWidth="1"/>
    <col min="773" max="773" width="21.25" style="389" customWidth="1"/>
    <col min="774" max="776" width="7.75" style="389" customWidth="1"/>
    <col min="777" max="777" width="8.25" style="389" customWidth="1"/>
    <col min="778" max="778" width="9.125" style="389" customWidth="1"/>
    <col min="779" max="779" width="6.875" style="389" customWidth="1"/>
    <col min="780" max="780" width="13.625" style="389" customWidth="1"/>
    <col min="781" max="781" width="6" style="389" customWidth="1"/>
    <col min="782" max="1025" width="8.375" style="389"/>
    <col min="1026" max="1026" width="3.375" style="389" customWidth="1"/>
    <col min="1027" max="1027" width="14.5" style="389" customWidth="1"/>
    <col min="1028" max="1028" width="19.75" style="389" customWidth="1"/>
    <col min="1029" max="1029" width="21.25" style="389" customWidth="1"/>
    <col min="1030" max="1032" width="7.75" style="389" customWidth="1"/>
    <col min="1033" max="1033" width="8.25" style="389" customWidth="1"/>
    <col min="1034" max="1034" width="9.125" style="389" customWidth="1"/>
    <col min="1035" max="1035" width="6.875" style="389" customWidth="1"/>
    <col min="1036" max="1036" width="13.625" style="389" customWidth="1"/>
    <col min="1037" max="1037" width="6" style="389" customWidth="1"/>
    <col min="1038" max="1281" width="8.375" style="389"/>
    <col min="1282" max="1282" width="3.375" style="389" customWidth="1"/>
    <col min="1283" max="1283" width="14.5" style="389" customWidth="1"/>
    <col min="1284" max="1284" width="19.75" style="389" customWidth="1"/>
    <col min="1285" max="1285" width="21.25" style="389" customWidth="1"/>
    <col min="1286" max="1288" width="7.75" style="389" customWidth="1"/>
    <col min="1289" max="1289" width="8.25" style="389" customWidth="1"/>
    <col min="1290" max="1290" width="9.125" style="389" customWidth="1"/>
    <col min="1291" max="1291" width="6.875" style="389" customWidth="1"/>
    <col min="1292" max="1292" width="13.625" style="389" customWidth="1"/>
    <col min="1293" max="1293" width="6" style="389" customWidth="1"/>
    <col min="1294" max="1537" width="8.375" style="389"/>
    <col min="1538" max="1538" width="3.375" style="389" customWidth="1"/>
    <col min="1539" max="1539" width="14.5" style="389" customWidth="1"/>
    <col min="1540" max="1540" width="19.75" style="389" customWidth="1"/>
    <col min="1541" max="1541" width="21.25" style="389" customWidth="1"/>
    <col min="1542" max="1544" width="7.75" style="389" customWidth="1"/>
    <col min="1545" max="1545" width="8.25" style="389" customWidth="1"/>
    <col min="1546" max="1546" width="9.125" style="389" customWidth="1"/>
    <col min="1547" max="1547" width="6.875" style="389" customWidth="1"/>
    <col min="1548" max="1548" width="13.625" style="389" customWidth="1"/>
    <col min="1549" max="1549" width="6" style="389" customWidth="1"/>
    <col min="1550" max="1793" width="8.375" style="389"/>
    <col min="1794" max="1794" width="3.375" style="389" customWidth="1"/>
    <col min="1795" max="1795" width="14.5" style="389" customWidth="1"/>
    <col min="1796" max="1796" width="19.75" style="389" customWidth="1"/>
    <col min="1797" max="1797" width="21.25" style="389" customWidth="1"/>
    <col min="1798" max="1800" width="7.75" style="389" customWidth="1"/>
    <col min="1801" max="1801" width="8.25" style="389" customWidth="1"/>
    <col min="1802" max="1802" width="9.125" style="389" customWidth="1"/>
    <col min="1803" max="1803" width="6.875" style="389" customWidth="1"/>
    <col min="1804" max="1804" width="13.625" style="389" customWidth="1"/>
    <col min="1805" max="1805" width="6" style="389" customWidth="1"/>
    <col min="1806" max="2049" width="8.375" style="389"/>
    <col min="2050" max="2050" width="3.375" style="389" customWidth="1"/>
    <col min="2051" max="2051" width="14.5" style="389" customWidth="1"/>
    <col min="2052" max="2052" width="19.75" style="389" customWidth="1"/>
    <col min="2053" max="2053" width="21.25" style="389" customWidth="1"/>
    <col min="2054" max="2056" width="7.75" style="389" customWidth="1"/>
    <col min="2057" max="2057" width="8.25" style="389" customWidth="1"/>
    <col min="2058" max="2058" width="9.125" style="389" customWidth="1"/>
    <col min="2059" max="2059" width="6.875" style="389" customWidth="1"/>
    <col min="2060" max="2060" width="13.625" style="389" customWidth="1"/>
    <col min="2061" max="2061" width="6" style="389" customWidth="1"/>
    <col min="2062" max="2305" width="8.375" style="389"/>
    <col min="2306" max="2306" width="3.375" style="389" customWidth="1"/>
    <col min="2307" max="2307" width="14.5" style="389" customWidth="1"/>
    <col min="2308" max="2308" width="19.75" style="389" customWidth="1"/>
    <col min="2309" max="2309" width="21.25" style="389" customWidth="1"/>
    <col min="2310" max="2312" width="7.75" style="389" customWidth="1"/>
    <col min="2313" max="2313" width="8.25" style="389" customWidth="1"/>
    <col min="2314" max="2314" width="9.125" style="389" customWidth="1"/>
    <col min="2315" max="2315" width="6.875" style="389" customWidth="1"/>
    <col min="2316" max="2316" width="13.625" style="389" customWidth="1"/>
    <col min="2317" max="2317" width="6" style="389" customWidth="1"/>
    <col min="2318" max="2561" width="8.375" style="389"/>
    <col min="2562" max="2562" width="3.375" style="389" customWidth="1"/>
    <col min="2563" max="2563" width="14.5" style="389" customWidth="1"/>
    <col min="2564" max="2564" width="19.75" style="389" customWidth="1"/>
    <col min="2565" max="2565" width="21.25" style="389" customWidth="1"/>
    <col min="2566" max="2568" width="7.75" style="389" customWidth="1"/>
    <col min="2569" max="2569" width="8.25" style="389" customWidth="1"/>
    <col min="2570" max="2570" width="9.125" style="389" customWidth="1"/>
    <col min="2571" max="2571" width="6.875" style="389" customWidth="1"/>
    <col min="2572" max="2572" width="13.625" style="389" customWidth="1"/>
    <col min="2573" max="2573" width="6" style="389" customWidth="1"/>
    <col min="2574" max="2817" width="8.375" style="389"/>
    <col min="2818" max="2818" width="3.375" style="389" customWidth="1"/>
    <col min="2819" max="2819" width="14.5" style="389" customWidth="1"/>
    <col min="2820" max="2820" width="19.75" style="389" customWidth="1"/>
    <col min="2821" max="2821" width="21.25" style="389" customWidth="1"/>
    <col min="2822" max="2824" width="7.75" style="389" customWidth="1"/>
    <col min="2825" max="2825" width="8.25" style="389" customWidth="1"/>
    <col min="2826" max="2826" width="9.125" style="389" customWidth="1"/>
    <col min="2827" max="2827" width="6.875" style="389" customWidth="1"/>
    <col min="2828" max="2828" width="13.625" style="389" customWidth="1"/>
    <col min="2829" max="2829" width="6" style="389" customWidth="1"/>
    <col min="2830" max="3073" width="8.375" style="389"/>
    <col min="3074" max="3074" width="3.375" style="389" customWidth="1"/>
    <col min="3075" max="3075" width="14.5" style="389" customWidth="1"/>
    <col min="3076" max="3076" width="19.75" style="389" customWidth="1"/>
    <col min="3077" max="3077" width="21.25" style="389" customWidth="1"/>
    <col min="3078" max="3080" width="7.75" style="389" customWidth="1"/>
    <col min="3081" max="3081" width="8.25" style="389" customWidth="1"/>
    <col min="3082" max="3082" width="9.125" style="389" customWidth="1"/>
    <col min="3083" max="3083" width="6.875" style="389" customWidth="1"/>
    <col min="3084" max="3084" width="13.625" style="389" customWidth="1"/>
    <col min="3085" max="3085" width="6" style="389" customWidth="1"/>
    <col min="3086" max="3329" width="8.375" style="389"/>
    <col min="3330" max="3330" width="3.375" style="389" customWidth="1"/>
    <col min="3331" max="3331" width="14.5" style="389" customWidth="1"/>
    <col min="3332" max="3332" width="19.75" style="389" customWidth="1"/>
    <col min="3333" max="3333" width="21.25" style="389" customWidth="1"/>
    <col min="3334" max="3336" width="7.75" style="389" customWidth="1"/>
    <col min="3337" max="3337" width="8.25" style="389" customWidth="1"/>
    <col min="3338" max="3338" width="9.125" style="389" customWidth="1"/>
    <col min="3339" max="3339" width="6.875" style="389" customWidth="1"/>
    <col min="3340" max="3340" width="13.625" style="389" customWidth="1"/>
    <col min="3341" max="3341" width="6" style="389" customWidth="1"/>
    <col min="3342" max="3585" width="8.375" style="389"/>
    <col min="3586" max="3586" width="3.375" style="389" customWidth="1"/>
    <col min="3587" max="3587" width="14.5" style="389" customWidth="1"/>
    <col min="3588" max="3588" width="19.75" style="389" customWidth="1"/>
    <col min="3589" max="3589" width="21.25" style="389" customWidth="1"/>
    <col min="3590" max="3592" width="7.75" style="389" customWidth="1"/>
    <col min="3593" max="3593" width="8.25" style="389" customWidth="1"/>
    <col min="3594" max="3594" width="9.125" style="389" customWidth="1"/>
    <col min="3595" max="3595" width="6.875" style="389" customWidth="1"/>
    <col min="3596" max="3596" width="13.625" style="389" customWidth="1"/>
    <col min="3597" max="3597" width="6" style="389" customWidth="1"/>
    <col min="3598" max="3841" width="8.375" style="389"/>
    <col min="3842" max="3842" width="3.375" style="389" customWidth="1"/>
    <col min="3843" max="3843" width="14.5" style="389" customWidth="1"/>
    <col min="3844" max="3844" width="19.75" style="389" customWidth="1"/>
    <col min="3845" max="3845" width="21.25" style="389" customWidth="1"/>
    <col min="3846" max="3848" width="7.75" style="389" customWidth="1"/>
    <col min="3849" max="3849" width="8.25" style="389" customWidth="1"/>
    <col min="3850" max="3850" width="9.125" style="389" customWidth="1"/>
    <col min="3851" max="3851" width="6.875" style="389" customWidth="1"/>
    <col min="3852" max="3852" width="13.625" style="389" customWidth="1"/>
    <col min="3853" max="3853" width="6" style="389" customWidth="1"/>
    <col min="3854" max="4097" width="8.375" style="389"/>
    <col min="4098" max="4098" width="3.375" style="389" customWidth="1"/>
    <col min="4099" max="4099" width="14.5" style="389" customWidth="1"/>
    <col min="4100" max="4100" width="19.75" style="389" customWidth="1"/>
    <col min="4101" max="4101" width="21.25" style="389" customWidth="1"/>
    <col min="4102" max="4104" width="7.75" style="389" customWidth="1"/>
    <col min="4105" max="4105" width="8.25" style="389" customWidth="1"/>
    <col min="4106" max="4106" width="9.125" style="389" customWidth="1"/>
    <col min="4107" max="4107" width="6.875" style="389" customWidth="1"/>
    <col min="4108" max="4108" width="13.625" style="389" customWidth="1"/>
    <col min="4109" max="4109" width="6" style="389" customWidth="1"/>
    <col min="4110" max="4353" width="8.375" style="389"/>
    <col min="4354" max="4354" width="3.375" style="389" customWidth="1"/>
    <col min="4355" max="4355" width="14.5" style="389" customWidth="1"/>
    <col min="4356" max="4356" width="19.75" style="389" customWidth="1"/>
    <col min="4357" max="4357" width="21.25" style="389" customWidth="1"/>
    <col min="4358" max="4360" width="7.75" style="389" customWidth="1"/>
    <col min="4361" max="4361" width="8.25" style="389" customWidth="1"/>
    <col min="4362" max="4362" width="9.125" style="389" customWidth="1"/>
    <col min="4363" max="4363" width="6.875" style="389" customWidth="1"/>
    <col min="4364" max="4364" width="13.625" style="389" customWidth="1"/>
    <col min="4365" max="4365" width="6" style="389" customWidth="1"/>
    <col min="4366" max="4609" width="8.375" style="389"/>
    <col min="4610" max="4610" width="3.375" style="389" customWidth="1"/>
    <col min="4611" max="4611" width="14.5" style="389" customWidth="1"/>
    <col min="4612" max="4612" width="19.75" style="389" customWidth="1"/>
    <col min="4613" max="4613" width="21.25" style="389" customWidth="1"/>
    <col min="4614" max="4616" width="7.75" style="389" customWidth="1"/>
    <col min="4617" max="4617" width="8.25" style="389" customWidth="1"/>
    <col min="4618" max="4618" width="9.125" style="389" customWidth="1"/>
    <col min="4619" max="4619" width="6.875" style="389" customWidth="1"/>
    <col min="4620" max="4620" width="13.625" style="389" customWidth="1"/>
    <col min="4621" max="4621" width="6" style="389" customWidth="1"/>
    <col min="4622" max="4865" width="8.375" style="389"/>
    <col min="4866" max="4866" width="3.375" style="389" customWidth="1"/>
    <col min="4867" max="4867" width="14.5" style="389" customWidth="1"/>
    <col min="4868" max="4868" width="19.75" style="389" customWidth="1"/>
    <col min="4869" max="4869" width="21.25" style="389" customWidth="1"/>
    <col min="4870" max="4872" width="7.75" style="389" customWidth="1"/>
    <col min="4873" max="4873" width="8.25" style="389" customWidth="1"/>
    <col min="4874" max="4874" width="9.125" style="389" customWidth="1"/>
    <col min="4875" max="4875" width="6.875" style="389" customWidth="1"/>
    <col min="4876" max="4876" width="13.625" style="389" customWidth="1"/>
    <col min="4877" max="4877" width="6" style="389" customWidth="1"/>
    <col min="4878" max="5121" width="8.375" style="389"/>
    <col min="5122" max="5122" width="3.375" style="389" customWidth="1"/>
    <col min="5123" max="5123" width="14.5" style="389" customWidth="1"/>
    <col min="5124" max="5124" width="19.75" style="389" customWidth="1"/>
    <col min="5125" max="5125" width="21.25" style="389" customWidth="1"/>
    <col min="5126" max="5128" width="7.75" style="389" customWidth="1"/>
    <col min="5129" max="5129" width="8.25" style="389" customWidth="1"/>
    <col min="5130" max="5130" width="9.125" style="389" customWidth="1"/>
    <col min="5131" max="5131" width="6.875" style="389" customWidth="1"/>
    <col min="5132" max="5132" width="13.625" style="389" customWidth="1"/>
    <col min="5133" max="5133" width="6" style="389" customWidth="1"/>
    <col min="5134" max="5377" width="8.375" style="389"/>
    <col min="5378" max="5378" width="3.375" style="389" customWidth="1"/>
    <col min="5379" max="5379" width="14.5" style="389" customWidth="1"/>
    <col min="5380" max="5380" width="19.75" style="389" customWidth="1"/>
    <col min="5381" max="5381" width="21.25" style="389" customWidth="1"/>
    <col min="5382" max="5384" width="7.75" style="389" customWidth="1"/>
    <col min="5385" max="5385" width="8.25" style="389" customWidth="1"/>
    <col min="5386" max="5386" width="9.125" style="389" customWidth="1"/>
    <col min="5387" max="5387" width="6.875" style="389" customWidth="1"/>
    <col min="5388" max="5388" width="13.625" style="389" customWidth="1"/>
    <col min="5389" max="5389" width="6" style="389" customWidth="1"/>
    <col min="5390" max="5633" width="8.375" style="389"/>
    <col min="5634" max="5634" width="3.375" style="389" customWidth="1"/>
    <col min="5635" max="5635" width="14.5" style="389" customWidth="1"/>
    <col min="5636" max="5636" width="19.75" style="389" customWidth="1"/>
    <col min="5637" max="5637" width="21.25" style="389" customWidth="1"/>
    <col min="5638" max="5640" width="7.75" style="389" customWidth="1"/>
    <col min="5641" max="5641" width="8.25" style="389" customWidth="1"/>
    <col min="5642" max="5642" width="9.125" style="389" customWidth="1"/>
    <col min="5643" max="5643" width="6.875" style="389" customWidth="1"/>
    <col min="5644" max="5644" width="13.625" style="389" customWidth="1"/>
    <col min="5645" max="5645" width="6" style="389" customWidth="1"/>
    <col min="5646" max="5889" width="8.375" style="389"/>
    <col min="5890" max="5890" width="3.375" style="389" customWidth="1"/>
    <col min="5891" max="5891" width="14.5" style="389" customWidth="1"/>
    <col min="5892" max="5892" width="19.75" style="389" customWidth="1"/>
    <col min="5893" max="5893" width="21.25" style="389" customWidth="1"/>
    <col min="5894" max="5896" width="7.75" style="389" customWidth="1"/>
    <col min="5897" max="5897" width="8.25" style="389" customWidth="1"/>
    <col min="5898" max="5898" width="9.125" style="389" customWidth="1"/>
    <col min="5899" max="5899" width="6.875" style="389" customWidth="1"/>
    <col min="5900" max="5900" width="13.625" style="389" customWidth="1"/>
    <col min="5901" max="5901" width="6" style="389" customWidth="1"/>
    <col min="5902" max="6145" width="8.375" style="389"/>
    <col min="6146" max="6146" width="3.375" style="389" customWidth="1"/>
    <col min="6147" max="6147" width="14.5" style="389" customWidth="1"/>
    <col min="6148" max="6148" width="19.75" style="389" customWidth="1"/>
    <col min="6149" max="6149" width="21.25" style="389" customWidth="1"/>
    <col min="6150" max="6152" width="7.75" style="389" customWidth="1"/>
    <col min="6153" max="6153" width="8.25" style="389" customWidth="1"/>
    <col min="6154" max="6154" width="9.125" style="389" customWidth="1"/>
    <col min="6155" max="6155" width="6.875" style="389" customWidth="1"/>
    <col min="6156" max="6156" width="13.625" style="389" customWidth="1"/>
    <col min="6157" max="6157" width="6" style="389" customWidth="1"/>
    <col min="6158" max="6401" width="8.375" style="389"/>
    <col min="6402" max="6402" width="3.375" style="389" customWidth="1"/>
    <col min="6403" max="6403" width="14.5" style="389" customWidth="1"/>
    <col min="6404" max="6404" width="19.75" style="389" customWidth="1"/>
    <col min="6405" max="6405" width="21.25" style="389" customWidth="1"/>
    <col min="6406" max="6408" width="7.75" style="389" customWidth="1"/>
    <col min="6409" max="6409" width="8.25" style="389" customWidth="1"/>
    <col min="6410" max="6410" width="9.125" style="389" customWidth="1"/>
    <col min="6411" max="6411" width="6.875" style="389" customWidth="1"/>
    <col min="6412" max="6412" width="13.625" style="389" customWidth="1"/>
    <col min="6413" max="6413" width="6" style="389" customWidth="1"/>
    <col min="6414" max="6657" width="8.375" style="389"/>
    <col min="6658" max="6658" width="3.375" style="389" customWidth="1"/>
    <col min="6659" max="6659" width="14.5" style="389" customWidth="1"/>
    <col min="6660" max="6660" width="19.75" style="389" customWidth="1"/>
    <col min="6661" max="6661" width="21.25" style="389" customWidth="1"/>
    <col min="6662" max="6664" width="7.75" style="389" customWidth="1"/>
    <col min="6665" max="6665" width="8.25" style="389" customWidth="1"/>
    <col min="6666" max="6666" width="9.125" style="389" customWidth="1"/>
    <col min="6667" max="6667" width="6.875" style="389" customWidth="1"/>
    <col min="6668" max="6668" width="13.625" style="389" customWidth="1"/>
    <col min="6669" max="6669" width="6" style="389" customWidth="1"/>
    <col min="6670" max="6913" width="8.375" style="389"/>
    <col min="6914" max="6914" width="3.375" style="389" customWidth="1"/>
    <col min="6915" max="6915" width="14.5" style="389" customWidth="1"/>
    <col min="6916" max="6916" width="19.75" style="389" customWidth="1"/>
    <col min="6917" max="6917" width="21.25" style="389" customWidth="1"/>
    <col min="6918" max="6920" width="7.75" style="389" customWidth="1"/>
    <col min="6921" max="6921" width="8.25" style="389" customWidth="1"/>
    <col min="6922" max="6922" width="9.125" style="389" customWidth="1"/>
    <col min="6923" max="6923" width="6.875" style="389" customWidth="1"/>
    <col min="6924" max="6924" width="13.625" style="389" customWidth="1"/>
    <col min="6925" max="6925" width="6" style="389" customWidth="1"/>
    <col min="6926" max="7169" width="8.375" style="389"/>
    <col min="7170" max="7170" width="3.375" style="389" customWidth="1"/>
    <col min="7171" max="7171" width="14.5" style="389" customWidth="1"/>
    <col min="7172" max="7172" width="19.75" style="389" customWidth="1"/>
    <col min="7173" max="7173" width="21.25" style="389" customWidth="1"/>
    <col min="7174" max="7176" width="7.75" style="389" customWidth="1"/>
    <col min="7177" max="7177" width="8.25" style="389" customWidth="1"/>
    <col min="7178" max="7178" width="9.125" style="389" customWidth="1"/>
    <col min="7179" max="7179" width="6.875" style="389" customWidth="1"/>
    <col min="7180" max="7180" width="13.625" style="389" customWidth="1"/>
    <col min="7181" max="7181" width="6" style="389" customWidth="1"/>
    <col min="7182" max="7425" width="8.375" style="389"/>
    <col min="7426" max="7426" width="3.375" style="389" customWidth="1"/>
    <col min="7427" max="7427" width="14.5" style="389" customWidth="1"/>
    <col min="7428" max="7428" width="19.75" style="389" customWidth="1"/>
    <col min="7429" max="7429" width="21.25" style="389" customWidth="1"/>
    <col min="7430" max="7432" width="7.75" style="389" customWidth="1"/>
    <col min="7433" max="7433" width="8.25" style="389" customWidth="1"/>
    <col min="7434" max="7434" width="9.125" style="389" customWidth="1"/>
    <col min="7435" max="7435" width="6.875" style="389" customWidth="1"/>
    <col min="7436" max="7436" width="13.625" style="389" customWidth="1"/>
    <col min="7437" max="7437" width="6" style="389" customWidth="1"/>
    <col min="7438" max="7681" width="8.375" style="389"/>
    <col min="7682" max="7682" width="3.375" style="389" customWidth="1"/>
    <col min="7683" max="7683" width="14.5" style="389" customWidth="1"/>
    <col min="7684" max="7684" width="19.75" style="389" customWidth="1"/>
    <col min="7685" max="7685" width="21.25" style="389" customWidth="1"/>
    <col min="7686" max="7688" width="7.75" style="389" customWidth="1"/>
    <col min="7689" max="7689" width="8.25" style="389" customWidth="1"/>
    <col min="7690" max="7690" width="9.125" style="389" customWidth="1"/>
    <col min="7691" max="7691" width="6.875" style="389" customWidth="1"/>
    <col min="7692" max="7692" width="13.625" style="389" customWidth="1"/>
    <col min="7693" max="7693" width="6" style="389" customWidth="1"/>
    <col min="7694" max="7937" width="8.375" style="389"/>
    <col min="7938" max="7938" width="3.375" style="389" customWidth="1"/>
    <col min="7939" max="7939" width="14.5" style="389" customWidth="1"/>
    <col min="7940" max="7940" width="19.75" style="389" customWidth="1"/>
    <col min="7941" max="7941" width="21.25" style="389" customWidth="1"/>
    <col min="7942" max="7944" width="7.75" style="389" customWidth="1"/>
    <col min="7945" max="7945" width="8.25" style="389" customWidth="1"/>
    <col min="7946" max="7946" width="9.125" style="389" customWidth="1"/>
    <col min="7947" max="7947" width="6.875" style="389" customWidth="1"/>
    <col min="7948" max="7948" width="13.625" style="389" customWidth="1"/>
    <col min="7949" max="7949" width="6" style="389" customWidth="1"/>
    <col min="7950" max="8193" width="8.375" style="389"/>
    <col min="8194" max="8194" width="3.375" style="389" customWidth="1"/>
    <col min="8195" max="8195" width="14.5" style="389" customWidth="1"/>
    <col min="8196" max="8196" width="19.75" style="389" customWidth="1"/>
    <col min="8197" max="8197" width="21.25" style="389" customWidth="1"/>
    <col min="8198" max="8200" width="7.75" style="389" customWidth="1"/>
    <col min="8201" max="8201" width="8.25" style="389" customWidth="1"/>
    <col min="8202" max="8202" width="9.125" style="389" customWidth="1"/>
    <col min="8203" max="8203" width="6.875" style="389" customWidth="1"/>
    <col min="8204" max="8204" width="13.625" style="389" customWidth="1"/>
    <col min="8205" max="8205" width="6" style="389" customWidth="1"/>
    <col min="8206" max="8449" width="8.375" style="389"/>
    <col min="8450" max="8450" width="3.375" style="389" customWidth="1"/>
    <col min="8451" max="8451" width="14.5" style="389" customWidth="1"/>
    <col min="8452" max="8452" width="19.75" style="389" customWidth="1"/>
    <col min="8453" max="8453" width="21.25" style="389" customWidth="1"/>
    <col min="8454" max="8456" width="7.75" style="389" customWidth="1"/>
    <col min="8457" max="8457" width="8.25" style="389" customWidth="1"/>
    <col min="8458" max="8458" width="9.125" style="389" customWidth="1"/>
    <col min="8459" max="8459" width="6.875" style="389" customWidth="1"/>
    <col min="8460" max="8460" width="13.625" style="389" customWidth="1"/>
    <col min="8461" max="8461" width="6" style="389" customWidth="1"/>
    <col min="8462" max="8705" width="8.375" style="389"/>
    <col min="8706" max="8706" width="3.375" style="389" customWidth="1"/>
    <col min="8707" max="8707" width="14.5" style="389" customWidth="1"/>
    <col min="8708" max="8708" width="19.75" style="389" customWidth="1"/>
    <col min="8709" max="8709" width="21.25" style="389" customWidth="1"/>
    <col min="8710" max="8712" width="7.75" style="389" customWidth="1"/>
    <col min="8713" max="8713" width="8.25" style="389" customWidth="1"/>
    <col min="8714" max="8714" width="9.125" style="389" customWidth="1"/>
    <col min="8715" max="8715" width="6.875" style="389" customWidth="1"/>
    <col min="8716" max="8716" width="13.625" style="389" customWidth="1"/>
    <col min="8717" max="8717" width="6" style="389" customWidth="1"/>
    <col min="8718" max="8961" width="8.375" style="389"/>
    <col min="8962" max="8962" width="3.375" style="389" customWidth="1"/>
    <col min="8963" max="8963" width="14.5" style="389" customWidth="1"/>
    <col min="8964" max="8964" width="19.75" style="389" customWidth="1"/>
    <col min="8965" max="8965" width="21.25" style="389" customWidth="1"/>
    <col min="8966" max="8968" width="7.75" style="389" customWidth="1"/>
    <col min="8969" max="8969" width="8.25" style="389" customWidth="1"/>
    <col min="8970" max="8970" width="9.125" style="389" customWidth="1"/>
    <col min="8971" max="8971" width="6.875" style="389" customWidth="1"/>
    <col min="8972" max="8972" width="13.625" style="389" customWidth="1"/>
    <col min="8973" max="8973" width="6" style="389" customWidth="1"/>
    <col min="8974" max="9217" width="8.375" style="389"/>
    <col min="9218" max="9218" width="3.375" style="389" customWidth="1"/>
    <col min="9219" max="9219" width="14.5" style="389" customWidth="1"/>
    <col min="9220" max="9220" width="19.75" style="389" customWidth="1"/>
    <col min="9221" max="9221" width="21.25" style="389" customWidth="1"/>
    <col min="9222" max="9224" width="7.75" style="389" customWidth="1"/>
    <col min="9225" max="9225" width="8.25" style="389" customWidth="1"/>
    <col min="9226" max="9226" width="9.125" style="389" customWidth="1"/>
    <col min="9227" max="9227" width="6.875" style="389" customWidth="1"/>
    <col min="9228" max="9228" width="13.625" style="389" customWidth="1"/>
    <col min="9229" max="9229" width="6" style="389" customWidth="1"/>
    <col min="9230" max="9473" width="8.375" style="389"/>
    <col min="9474" max="9474" width="3.375" style="389" customWidth="1"/>
    <col min="9475" max="9475" width="14.5" style="389" customWidth="1"/>
    <col min="9476" max="9476" width="19.75" style="389" customWidth="1"/>
    <col min="9477" max="9477" width="21.25" style="389" customWidth="1"/>
    <col min="9478" max="9480" width="7.75" style="389" customWidth="1"/>
    <col min="9481" max="9481" width="8.25" style="389" customWidth="1"/>
    <col min="9482" max="9482" width="9.125" style="389" customWidth="1"/>
    <col min="9483" max="9483" width="6.875" style="389" customWidth="1"/>
    <col min="9484" max="9484" width="13.625" style="389" customWidth="1"/>
    <col min="9485" max="9485" width="6" style="389" customWidth="1"/>
    <col min="9486" max="9729" width="8.375" style="389"/>
    <col min="9730" max="9730" width="3.375" style="389" customWidth="1"/>
    <col min="9731" max="9731" width="14.5" style="389" customWidth="1"/>
    <col min="9732" max="9732" width="19.75" style="389" customWidth="1"/>
    <col min="9733" max="9733" width="21.25" style="389" customWidth="1"/>
    <col min="9734" max="9736" width="7.75" style="389" customWidth="1"/>
    <col min="9737" max="9737" width="8.25" style="389" customWidth="1"/>
    <col min="9738" max="9738" width="9.125" style="389" customWidth="1"/>
    <col min="9739" max="9739" width="6.875" style="389" customWidth="1"/>
    <col min="9740" max="9740" width="13.625" style="389" customWidth="1"/>
    <col min="9741" max="9741" width="6" style="389" customWidth="1"/>
    <col min="9742" max="9985" width="8.375" style="389"/>
    <col min="9986" max="9986" width="3.375" style="389" customWidth="1"/>
    <col min="9987" max="9987" width="14.5" style="389" customWidth="1"/>
    <col min="9988" max="9988" width="19.75" style="389" customWidth="1"/>
    <col min="9989" max="9989" width="21.25" style="389" customWidth="1"/>
    <col min="9990" max="9992" width="7.75" style="389" customWidth="1"/>
    <col min="9993" max="9993" width="8.25" style="389" customWidth="1"/>
    <col min="9994" max="9994" width="9.125" style="389" customWidth="1"/>
    <col min="9995" max="9995" width="6.875" style="389" customWidth="1"/>
    <col min="9996" max="9996" width="13.625" style="389" customWidth="1"/>
    <col min="9997" max="9997" width="6" style="389" customWidth="1"/>
    <col min="9998" max="10241" width="8.375" style="389"/>
    <col min="10242" max="10242" width="3.375" style="389" customWidth="1"/>
    <col min="10243" max="10243" width="14.5" style="389" customWidth="1"/>
    <col min="10244" max="10244" width="19.75" style="389" customWidth="1"/>
    <col min="10245" max="10245" width="21.25" style="389" customWidth="1"/>
    <col min="10246" max="10248" width="7.75" style="389" customWidth="1"/>
    <col min="10249" max="10249" width="8.25" style="389" customWidth="1"/>
    <col min="10250" max="10250" width="9.125" style="389" customWidth="1"/>
    <col min="10251" max="10251" width="6.875" style="389" customWidth="1"/>
    <col min="10252" max="10252" width="13.625" style="389" customWidth="1"/>
    <col min="10253" max="10253" width="6" style="389" customWidth="1"/>
    <col min="10254" max="10497" width="8.375" style="389"/>
    <col min="10498" max="10498" width="3.375" style="389" customWidth="1"/>
    <col min="10499" max="10499" width="14.5" style="389" customWidth="1"/>
    <col min="10500" max="10500" width="19.75" style="389" customWidth="1"/>
    <col min="10501" max="10501" width="21.25" style="389" customWidth="1"/>
    <col min="10502" max="10504" width="7.75" style="389" customWidth="1"/>
    <col min="10505" max="10505" width="8.25" style="389" customWidth="1"/>
    <col min="10506" max="10506" width="9.125" style="389" customWidth="1"/>
    <col min="10507" max="10507" width="6.875" style="389" customWidth="1"/>
    <col min="10508" max="10508" width="13.625" style="389" customWidth="1"/>
    <col min="10509" max="10509" width="6" style="389" customWidth="1"/>
    <col min="10510" max="10753" width="8.375" style="389"/>
    <col min="10754" max="10754" width="3.375" style="389" customWidth="1"/>
    <col min="10755" max="10755" width="14.5" style="389" customWidth="1"/>
    <col min="10756" max="10756" width="19.75" style="389" customWidth="1"/>
    <col min="10757" max="10757" width="21.25" style="389" customWidth="1"/>
    <col min="10758" max="10760" width="7.75" style="389" customWidth="1"/>
    <col min="10761" max="10761" width="8.25" style="389" customWidth="1"/>
    <col min="10762" max="10762" width="9.125" style="389" customWidth="1"/>
    <col min="10763" max="10763" width="6.875" style="389" customWidth="1"/>
    <col min="10764" max="10764" width="13.625" style="389" customWidth="1"/>
    <col min="10765" max="10765" width="6" style="389" customWidth="1"/>
    <col min="10766" max="11009" width="8.375" style="389"/>
    <col min="11010" max="11010" width="3.375" style="389" customWidth="1"/>
    <col min="11011" max="11011" width="14.5" style="389" customWidth="1"/>
    <col min="11012" max="11012" width="19.75" style="389" customWidth="1"/>
    <col min="11013" max="11013" width="21.25" style="389" customWidth="1"/>
    <col min="11014" max="11016" width="7.75" style="389" customWidth="1"/>
    <col min="11017" max="11017" width="8.25" style="389" customWidth="1"/>
    <col min="11018" max="11018" width="9.125" style="389" customWidth="1"/>
    <col min="11019" max="11019" width="6.875" style="389" customWidth="1"/>
    <col min="11020" max="11020" width="13.625" style="389" customWidth="1"/>
    <col min="11021" max="11021" width="6" style="389" customWidth="1"/>
    <col min="11022" max="11265" width="8.375" style="389"/>
    <col min="11266" max="11266" width="3.375" style="389" customWidth="1"/>
    <col min="11267" max="11267" width="14.5" style="389" customWidth="1"/>
    <col min="11268" max="11268" width="19.75" style="389" customWidth="1"/>
    <col min="11269" max="11269" width="21.25" style="389" customWidth="1"/>
    <col min="11270" max="11272" width="7.75" style="389" customWidth="1"/>
    <col min="11273" max="11273" width="8.25" style="389" customWidth="1"/>
    <col min="11274" max="11274" width="9.125" style="389" customWidth="1"/>
    <col min="11275" max="11275" width="6.875" style="389" customWidth="1"/>
    <col min="11276" max="11276" width="13.625" style="389" customWidth="1"/>
    <col min="11277" max="11277" width="6" style="389" customWidth="1"/>
    <col min="11278" max="11521" width="8.375" style="389"/>
    <col min="11522" max="11522" width="3.375" style="389" customWidth="1"/>
    <col min="11523" max="11523" width="14.5" style="389" customWidth="1"/>
    <col min="11524" max="11524" width="19.75" style="389" customWidth="1"/>
    <col min="11525" max="11525" width="21.25" style="389" customWidth="1"/>
    <col min="11526" max="11528" width="7.75" style="389" customWidth="1"/>
    <col min="11529" max="11529" width="8.25" style="389" customWidth="1"/>
    <col min="11530" max="11530" width="9.125" style="389" customWidth="1"/>
    <col min="11531" max="11531" width="6.875" style="389" customWidth="1"/>
    <col min="11532" max="11532" width="13.625" style="389" customWidth="1"/>
    <col min="11533" max="11533" width="6" style="389" customWidth="1"/>
    <col min="11534" max="11777" width="8.375" style="389"/>
    <col min="11778" max="11778" width="3.375" style="389" customWidth="1"/>
    <col min="11779" max="11779" width="14.5" style="389" customWidth="1"/>
    <col min="11780" max="11780" width="19.75" style="389" customWidth="1"/>
    <col min="11781" max="11781" width="21.25" style="389" customWidth="1"/>
    <col min="11782" max="11784" width="7.75" style="389" customWidth="1"/>
    <col min="11785" max="11785" width="8.25" style="389" customWidth="1"/>
    <col min="11786" max="11786" width="9.125" style="389" customWidth="1"/>
    <col min="11787" max="11787" width="6.875" style="389" customWidth="1"/>
    <col min="11788" max="11788" width="13.625" style="389" customWidth="1"/>
    <col min="11789" max="11789" width="6" style="389" customWidth="1"/>
    <col min="11790" max="12033" width="8.375" style="389"/>
    <col min="12034" max="12034" width="3.375" style="389" customWidth="1"/>
    <col min="12035" max="12035" width="14.5" style="389" customWidth="1"/>
    <col min="12036" max="12036" width="19.75" style="389" customWidth="1"/>
    <col min="12037" max="12037" width="21.25" style="389" customWidth="1"/>
    <col min="12038" max="12040" width="7.75" style="389" customWidth="1"/>
    <col min="12041" max="12041" width="8.25" style="389" customWidth="1"/>
    <col min="12042" max="12042" width="9.125" style="389" customWidth="1"/>
    <col min="12043" max="12043" width="6.875" style="389" customWidth="1"/>
    <col min="12044" max="12044" width="13.625" style="389" customWidth="1"/>
    <col min="12045" max="12045" width="6" style="389" customWidth="1"/>
    <col min="12046" max="12289" width="8.375" style="389"/>
    <col min="12290" max="12290" width="3.375" style="389" customWidth="1"/>
    <col min="12291" max="12291" width="14.5" style="389" customWidth="1"/>
    <col min="12292" max="12292" width="19.75" style="389" customWidth="1"/>
    <col min="12293" max="12293" width="21.25" style="389" customWidth="1"/>
    <col min="12294" max="12296" width="7.75" style="389" customWidth="1"/>
    <col min="12297" max="12297" width="8.25" style="389" customWidth="1"/>
    <col min="12298" max="12298" width="9.125" style="389" customWidth="1"/>
    <col min="12299" max="12299" width="6.875" style="389" customWidth="1"/>
    <col min="12300" max="12300" width="13.625" style="389" customWidth="1"/>
    <col min="12301" max="12301" width="6" style="389" customWidth="1"/>
    <col min="12302" max="12545" width="8.375" style="389"/>
    <col min="12546" max="12546" width="3.375" style="389" customWidth="1"/>
    <col min="12547" max="12547" width="14.5" style="389" customWidth="1"/>
    <col min="12548" max="12548" width="19.75" style="389" customWidth="1"/>
    <col min="12549" max="12549" width="21.25" style="389" customWidth="1"/>
    <col min="12550" max="12552" width="7.75" style="389" customWidth="1"/>
    <col min="12553" max="12553" width="8.25" style="389" customWidth="1"/>
    <col min="12554" max="12554" width="9.125" style="389" customWidth="1"/>
    <col min="12555" max="12555" width="6.875" style="389" customWidth="1"/>
    <col min="12556" max="12556" width="13.625" style="389" customWidth="1"/>
    <col min="12557" max="12557" width="6" style="389" customWidth="1"/>
    <col min="12558" max="12801" width="8.375" style="389"/>
    <col min="12802" max="12802" width="3.375" style="389" customWidth="1"/>
    <col min="12803" max="12803" width="14.5" style="389" customWidth="1"/>
    <col min="12804" max="12804" width="19.75" style="389" customWidth="1"/>
    <col min="12805" max="12805" width="21.25" style="389" customWidth="1"/>
    <col min="12806" max="12808" width="7.75" style="389" customWidth="1"/>
    <col min="12809" max="12809" width="8.25" style="389" customWidth="1"/>
    <col min="12810" max="12810" width="9.125" style="389" customWidth="1"/>
    <col min="12811" max="12811" width="6.875" style="389" customWidth="1"/>
    <col min="12812" max="12812" width="13.625" style="389" customWidth="1"/>
    <col min="12813" max="12813" width="6" style="389" customWidth="1"/>
    <col min="12814" max="13057" width="8.375" style="389"/>
    <col min="13058" max="13058" width="3.375" style="389" customWidth="1"/>
    <col min="13059" max="13059" width="14.5" style="389" customWidth="1"/>
    <col min="13060" max="13060" width="19.75" style="389" customWidth="1"/>
    <col min="13061" max="13061" width="21.25" style="389" customWidth="1"/>
    <col min="13062" max="13064" width="7.75" style="389" customWidth="1"/>
    <col min="13065" max="13065" width="8.25" style="389" customWidth="1"/>
    <col min="13066" max="13066" width="9.125" style="389" customWidth="1"/>
    <col min="13067" max="13067" width="6.875" style="389" customWidth="1"/>
    <col min="13068" max="13068" width="13.625" style="389" customWidth="1"/>
    <col min="13069" max="13069" width="6" style="389" customWidth="1"/>
    <col min="13070" max="13313" width="8.375" style="389"/>
    <col min="13314" max="13314" width="3.375" style="389" customWidth="1"/>
    <col min="13315" max="13315" width="14.5" style="389" customWidth="1"/>
    <col min="13316" max="13316" width="19.75" style="389" customWidth="1"/>
    <col min="13317" max="13317" width="21.25" style="389" customWidth="1"/>
    <col min="13318" max="13320" width="7.75" style="389" customWidth="1"/>
    <col min="13321" max="13321" width="8.25" style="389" customWidth="1"/>
    <col min="13322" max="13322" width="9.125" style="389" customWidth="1"/>
    <col min="13323" max="13323" width="6.875" style="389" customWidth="1"/>
    <col min="13324" max="13324" width="13.625" style="389" customWidth="1"/>
    <col min="13325" max="13325" width="6" style="389" customWidth="1"/>
    <col min="13326" max="13569" width="8.375" style="389"/>
    <col min="13570" max="13570" width="3.375" style="389" customWidth="1"/>
    <col min="13571" max="13571" width="14.5" style="389" customWidth="1"/>
    <col min="13572" max="13572" width="19.75" style="389" customWidth="1"/>
    <col min="13573" max="13573" width="21.25" style="389" customWidth="1"/>
    <col min="13574" max="13576" width="7.75" style="389" customWidth="1"/>
    <col min="13577" max="13577" width="8.25" style="389" customWidth="1"/>
    <col min="13578" max="13578" width="9.125" style="389" customWidth="1"/>
    <col min="13579" max="13579" width="6.875" style="389" customWidth="1"/>
    <col min="13580" max="13580" width="13.625" style="389" customWidth="1"/>
    <col min="13581" max="13581" width="6" style="389" customWidth="1"/>
    <col min="13582" max="13825" width="8.375" style="389"/>
    <col min="13826" max="13826" width="3.375" style="389" customWidth="1"/>
    <col min="13827" max="13827" width="14.5" style="389" customWidth="1"/>
    <col min="13828" max="13828" width="19.75" style="389" customWidth="1"/>
    <col min="13829" max="13829" width="21.25" style="389" customWidth="1"/>
    <col min="13830" max="13832" width="7.75" style="389" customWidth="1"/>
    <col min="13833" max="13833" width="8.25" style="389" customWidth="1"/>
    <col min="13834" max="13834" width="9.125" style="389" customWidth="1"/>
    <col min="13835" max="13835" width="6.875" style="389" customWidth="1"/>
    <col min="13836" max="13836" width="13.625" style="389" customWidth="1"/>
    <col min="13837" max="13837" width="6" style="389" customWidth="1"/>
    <col min="13838" max="14081" width="8.375" style="389"/>
    <col min="14082" max="14082" width="3.375" style="389" customWidth="1"/>
    <col min="14083" max="14083" width="14.5" style="389" customWidth="1"/>
    <col min="14084" max="14084" width="19.75" style="389" customWidth="1"/>
    <col min="14085" max="14085" width="21.25" style="389" customWidth="1"/>
    <col min="14086" max="14088" width="7.75" style="389" customWidth="1"/>
    <col min="14089" max="14089" width="8.25" style="389" customWidth="1"/>
    <col min="14090" max="14090" width="9.125" style="389" customWidth="1"/>
    <col min="14091" max="14091" width="6.875" style="389" customWidth="1"/>
    <col min="14092" max="14092" width="13.625" style="389" customWidth="1"/>
    <col min="14093" max="14093" width="6" style="389" customWidth="1"/>
    <col min="14094" max="14337" width="8.375" style="389"/>
    <col min="14338" max="14338" width="3.375" style="389" customWidth="1"/>
    <col min="14339" max="14339" width="14.5" style="389" customWidth="1"/>
    <col min="14340" max="14340" width="19.75" style="389" customWidth="1"/>
    <col min="14341" max="14341" width="21.25" style="389" customWidth="1"/>
    <col min="14342" max="14344" width="7.75" style="389" customWidth="1"/>
    <col min="14345" max="14345" width="8.25" style="389" customWidth="1"/>
    <col min="14346" max="14346" width="9.125" style="389" customWidth="1"/>
    <col min="14347" max="14347" width="6.875" style="389" customWidth="1"/>
    <col min="14348" max="14348" width="13.625" style="389" customWidth="1"/>
    <col min="14349" max="14349" width="6" style="389" customWidth="1"/>
    <col min="14350" max="14593" width="8.375" style="389"/>
    <col min="14594" max="14594" width="3.375" style="389" customWidth="1"/>
    <col min="14595" max="14595" width="14.5" style="389" customWidth="1"/>
    <col min="14596" max="14596" width="19.75" style="389" customWidth="1"/>
    <col min="14597" max="14597" width="21.25" style="389" customWidth="1"/>
    <col min="14598" max="14600" width="7.75" style="389" customWidth="1"/>
    <col min="14601" max="14601" width="8.25" style="389" customWidth="1"/>
    <col min="14602" max="14602" width="9.125" style="389" customWidth="1"/>
    <col min="14603" max="14603" width="6.875" style="389" customWidth="1"/>
    <col min="14604" max="14604" width="13.625" style="389" customWidth="1"/>
    <col min="14605" max="14605" width="6" style="389" customWidth="1"/>
    <col min="14606" max="14849" width="8.375" style="389"/>
    <col min="14850" max="14850" width="3.375" style="389" customWidth="1"/>
    <col min="14851" max="14851" width="14.5" style="389" customWidth="1"/>
    <col min="14852" max="14852" width="19.75" style="389" customWidth="1"/>
    <col min="14853" max="14853" width="21.25" style="389" customWidth="1"/>
    <col min="14854" max="14856" width="7.75" style="389" customWidth="1"/>
    <col min="14857" max="14857" width="8.25" style="389" customWidth="1"/>
    <col min="14858" max="14858" width="9.125" style="389" customWidth="1"/>
    <col min="14859" max="14859" width="6.875" style="389" customWidth="1"/>
    <col min="14860" max="14860" width="13.625" style="389" customWidth="1"/>
    <col min="14861" max="14861" width="6" style="389" customWidth="1"/>
    <col min="14862" max="15105" width="8.375" style="389"/>
    <col min="15106" max="15106" width="3.375" style="389" customWidth="1"/>
    <col min="15107" max="15107" width="14.5" style="389" customWidth="1"/>
    <col min="15108" max="15108" width="19.75" style="389" customWidth="1"/>
    <col min="15109" max="15109" width="21.25" style="389" customWidth="1"/>
    <col min="15110" max="15112" width="7.75" style="389" customWidth="1"/>
    <col min="15113" max="15113" width="8.25" style="389" customWidth="1"/>
    <col min="15114" max="15114" width="9.125" style="389" customWidth="1"/>
    <col min="15115" max="15115" width="6.875" style="389" customWidth="1"/>
    <col min="15116" max="15116" width="13.625" style="389" customWidth="1"/>
    <col min="15117" max="15117" width="6" style="389" customWidth="1"/>
    <col min="15118" max="15361" width="8.375" style="389"/>
    <col min="15362" max="15362" width="3.375" style="389" customWidth="1"/>
    <col min="15363" max="15363" width="14.5" style="389" customWidth="1"/>
    <col min="15364" max="15364" width="19.75" style="389" customWidth="1"/>
    <col min="15365" max="15365" width="21.25" style="389" customWidth="1"/>
    <col min="15366" max="15368" width="7.75" style="389" customWidth="1"/>
    <col min="15369" max="15369" width="8.25" style="389" customWidth="1"/>
    <col min="15370" max="15370" width="9.125" style="389" customWidth="1"/>
    <col min="15371" max="15371" width="6.875" style="389" customWidth="1"/>
    <col min="15372" max="15372" width="13.625" style="389" customWidth="1"/>
    <col min="15373" max="15373" width="6" style="389" customWidth="1"/>
    <col min="15374" max="15617" width="8.375" style="389"/>
    <col min="15618" max="15618" width="3.375" style="389" customWidth="1"/>
    <col min="15619" max="15619" width="14.5" style="389" customWidth="1"/>
    <col min="15620" max="15620" width="19.75" style="389" customWidth="1"/>
    <col min="15621" max="15621" width="21.25" style="389" customWidth="1"/>
    <col min="15622" max="15624" width="7.75" style="389" customWidth="1"/>
    <col min="15625" max="15625" width="8.25" style="389" customWidth="1"/>
    <col min="15626" max="15626" width="9.125" style="389" customWidth="1"/>
    <col min="15627" max="15627" width="6.875" style="389" customWidth="1"/>
    <col min="15628" max="15628" width="13.625" style="389" customWidth="1"/>
    <col min="15629" max="15629" width="6" style="389" customWidth="1"/>
    <col min="15630" max="15873" width="8.375" style="389"/>
    <col min="15874" max="15874" width="3.375" style="389" customWidth="1"/>
    <col min="15875" max="15875" width="14.5" style="389" customWidth="1"/>
    <col min="15876" max="15876" width="19.75" style="389" customWidth="1"/>
    <col min="15877" max="15877" width="21.25" style="389" customWidth="1"/>
    <col min="15878" max="15880" width="7.75" style="389" customWidth="1"/>
    <col min="15881" max="15881" width="8.25" style="389" customWidth="1"/>
    <col min="15882" max="15882" width="9.125" style="389" customWidth="1"/>
    <col min="15883" max="15883" width="6.875" style="389" customWidth="1"/>
    <col min="15884" max="15884" width="13.625" style="389" customWidth="1"/>
    <col min="15885" max="15885" width="6" style="389" customWidth="1"/>
    <col min="15886" max="16129" width="8.375" style="389"/>
    <col min="16130" max="16130" width="3.375" style="389" customWidth="1"/>
    <col min="16131" max="16131" width="14.5" style="389" customWidth="1"/>
    <col min="16132" max="16132" width="19.75" style="389" customWidth="1"/>
    <col min="16133" max="16133" width="21.25" style="389" customWidth="1"/>
    <col min="16134" max="16136" width="7.75" style="389" customWidth="1"/>
    <col min="16137" max="16137" width="8.25" style="389" customWidth="1"/>
    <col min="16138" max="16138" width="9.125" style="389" customWidth="1"/>
    <col min="16139" max="16139" width="6.875" style="389" customWidth="1"/>
    <col min="16140" max="16140" width="13.625" style="389" customWidth="1"/>
    <col min="16141" max="16141" width="6" style="389" customWidth="1"/>
    <col min="16142" max="16384" width="8.375" style="389"/>
  </cols>
  <sheetData>
    <row r="1" spans="1:14" x14ac:dyDescent="0.3">
      <c r="A1" s="544" t="s">
        <v>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</row>
    <row r="2" spans="1:14" x14ac:dyDescent="0.3">
      <c r="A2" s="544" t="s">
        <v>18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  <c r="N2" s="390"/>
    </row>
    <row r="3" spans="1:14" x14ac:dyDescent="0.3">
      <c r="A3" s="544" t="s">
        <v>4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</row>
    <row r="4" spans="1:14" x14ac:dyDescent="0.3">
      <c r="A4" s="549" t="s">
        <v>1756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</row>
    <row r="5" spans="1:14" x14ac:dyDescent="0.3">
      <c r="A5" s="539" t="s">
        <v>1664</v>
      </c>
      <c r="B5" s="539"/>
      <c r="C5" s="539"/>
      <c r="D5" s="539"/>
      <c r="E5" s="539"/>
      <c r="F5" s="539"/>
      <c r="G5" s="539"/>
      <c r="H5" s="539"/>
      <c r="I5" s="539"/>
      <c r="J5" s="539"/>
      <c r="K5" s="539"/>
      <c r="L5" s="539"/>
      <c r="M5" s="539"/>
    </row>
    <row r="6" spans="1:14" x14ac:dyDescent="0.3">
      <c r="A6" s="549" t="s">
        <v>1974</v>
      </c>
      <c r="B6" s="549"/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</row>
    <row r="7" spans="1:14" x14ac:dyDescent="0.3">
      <c r="A7" s="549" t="s">
        <v>1973</v>
      </c>
      <c r="B7" s="549"/>
      <c r="C7" s="549"/>
      <c r="D7" s="549"/>
      <c r="E7" s="549"/>
      <c r="F7" s="549"/>
      <c r="G7" s="549"/>
      <c r="H7" s="549"/>
      <c r="I7" s="549"/>
      <c r="J7" s="549"/>
      <c r="K7" s="549"/>
      <c r="L7" s="549"/>
      <c r="M7" s="549"/>
    </row>
    <row r="8" spans="1:14" x14ac:dyDescent="0.3">
      <c r="A8" s="391" t="s">
        <v>5</v>
      </c>
      <c r="B8" s="392" t="s">
        <v>0</v>
      </c>
      <c r="C8" s="393" t="s">
        <v>6</v>
      </c>
      <c r="D8" s="394" t="s">
        <v>7</v>
      </c>
      <c r="E8" s="541" t="s">
        <v>447</v>
      </c>
      <c r="F8" s="542"/>
      <c r="G8" s="542"/>
      <c r="H8" s="542"/>
      <c r="I8" s="543"/>
      <c r="J8" s="395" t="s">
        <v>11</v>
      </c>
      <c r="K8" s="394" t="s">
        <v>15</v>
      </c>
      <c r="L8" s="396" t="s">
        <v>777</v>
      </c>
      <c r="M8" s="397" t="s">
        <v>448</v>
      </c>
    </row>
    <row r="9" spans="1:14" x14ac:dyDescent="0.3">
      <c r="A9" s="398"/>
      <c r="B9" s="399"/>
      <c r="C9" s="400"/>
      <c r="D9" s="401" t="s">
        <v>8</v>
      </c>
      <c r="E9" s="402">
        <v>2561</v>
      </c>
      <c r="F9" s="402">
        <v>2562</v>
      </c>
      <c r="G9" s="402">
        <v>2563</v>
      </c>
      <c r="H9" s="402">
        <v>2564</v>
      </c>
      <c r="I9" s="402">
        <v>2565</v>
      </c>
      <c r="J9" s="403"/>
      <c r="K9" s="404"/>
      <c r="L9" s="405"/>
      <c r="M9" s="406"/>
    </row>
    <row r="10" spans="1:14" x14ac:dyDescent="0.3">
      <c r="A10" s="407"/>
      <c r="B10" s="399"/>
      <c r="C10" s="400"/>
      <c r="D10" s="401"/>
      <c r="E10" s="408" t="s">
        <v>9</v>
      </c>
      <c r="F10" s="408" t="s">
        <v>9</v>
      </c>
      <c r="G10" s="408" t="s">
        <v>9</v>
      </c>
      <c r="H10" s="408" t="s">
        <v>9</v>
      </c>
      <c r="I10" s="408" t="s">
        <v>9</v>
      </c>
      <c r="J10" s="409" t="s">
        <v>449</v>
      </c>
      <c r="K10" s="404" t="s">
        <v>16</v>
      </c>
      <c r="L10" s="405" t="s">
        <v>778</v>
      </c>
      <c r="M10" s="406" t="s">
        <v>450</v>
      </c>
    </row>
    <row r="11" spans="1:14" x14ac:dyDescent="0.3">
      <c r="A11" s="391">
        <v>1</v>
      </c>
      <c r="B11" s="410" t="s">
        <v>451</v>
      </c>
      <c r="C11" s="411" t="s">
        <v>452</v>
      </c>
      <c r="D11" s="412" t="s">
        <v>453</v>
      </c>
      <c r="E11" s="413">
        <v>600000</v>
      </c>
      <c r="F11" s="413">
        <v>600000</v>
      </c>
      <c r="G11" s="414">
        <v>600000</v>
      </c>
      <c r="H11" s="413">
        <v>600000</v>
      </c>
      <c r="I11" s="413">
        <v>600000</v>
      </c>
      <c r="J11" s="415">
        <v>60</v>
      </c>
      <c r="K11" s="416" t="s">
        <v>454</v>
      </c>
      <c r="L11" s="416"/>
      <c r="M11" s="417" t="s">
        <v>455</v>
      </c>
    </row>
    <row r="12" spans="1:14" x14ac:dyDescent="0.3">
      <c r="A12" s="398"/>
      <c r="B12" s="418" t="s">
        <v>456</v>
      </c>
      <c r="C12" s="419" t="s">
        <v>457</v>
      </c>
      <c r="D12" s="420" t="s">
        <v>458</v>
      </c>
      <c r="E12" s="421"/>
      <c r="F12" s="421"/>
      <c r="G12" s="422"/>
      <c r="H12" s="421"/>
      <c r="I12" s="421"/>
      <c r="J12" s="423" t="s">
        <v>459</v>
      </c>
      <c r="K12" s="424" t="s">
        <v>460</v>
      </c>
      <c r="L12" s="424"/>
      <c r="M12" s="425" t="s">
        <v>461</v>
      </c>
    </row>
    <row r="13" spans="1:14" x14ac:dyDescent="0.3">
      <c r="A13" s="398"/>
      <c r="C13" s="419" t="s">
        <v>462</v>
      </c>
      <c r="D13" s="420" t="s">
        <v>463</v>
      </c>
      <c r="E13" s="426"/>
      <c r="F13" s="426"/>
      <c r="G13" s="427"/>
      <c r="H13" s="426"/>
      <c r="I13" s="426"/>
      <c r="J13" s="423"/>
      <c r="K13" s="424"/>
      <c r="L13" s="424"/>
      <c r="M13" s="419"/>
    </row>
    <row r="14" spans="1:14" x14ac:dyDescent="0.3">
      <c r="A14" s="398"/>
      <c r="C14" s="419" t="s">
        <v>464</v>
      </c>
      <c r="D14" s="420" t="s">
        <v>465</v>
      </c>
      <c r="E14" s="426"/>
      <c r="F14" s="426"/>
      <c r="G14" s="427"/>
      <c r="H14" s="426"/>
      <c r="I14" s="426"/>
      <c r="J14" s="423"/>
      <c r="K14" s="424"/>
      <c r="L14" s="424"/>
      <c r="M14" s="419"/>
    </row>
    <row r="15" spans="1:14" x14ac:dyDescent="0.3">
      <c r="A15" s="398"/>
      <c r="C15" s="419"/>
      <c r="D15" s="428" t="s">
        <v>466</v>
      </c>
      <c r="E15" s="429"/>
      <c r="F15" s="429"/>
      <c r="G15" s="430"/>
      <c r="H15" s="429"/>
      <c r="I15" s="429"/>
      <c r="J15" s="431"/>
      <c r="K15" s="432"/>
      <c r="L15" s="432"/>
      <c r="M15" s="433"/>
    </row>
    <row r="16" spans="1:14" x14ac:dyDescent="0.3">
      <c r="A16" s="398"/>
      <c r="C16" s="419"/>
      <c r="D16" s="412" t="s">
        <v>467</v>
      </c>
      <c r="E16" s="413">
        <v>200000</v>
      </c>
      <c r="F16" s="413">
        <v>200000</v>
      </c>
      <c r="G16" s="413">
        <v>200000</v>
      </c>
      <c r="H16" s="413">
        <v>200000</v>
      </c>
      <c r="I16" s="413">
        <v>200000</v>
      </c>
      <c r="J16" s="415">
        <v>30</v>
      </c>
      <c r="K16" s="416" t="s">
        <v>454</v>
      </c>
      <c r="L16" s="416"/>
      <c r="M16" s="417" t="s">
        <v>468</v>
      </c>
    </row>
    <row r="17" spans="1:13" x14ac:dyDescent="0.3">
      <c r="A17" s="434"/>
      <c r="B17" s="435"/>
      <c r="C17" s="433"/>
      <c r="D17" s="428" t="s">
        <v>469</v>
      </c>
      <c r="E17" s="436"/>
      <c r="F17" s="436"/>
      <c r="G17" s="436"/>
      <c r="H17" s="436"/>
      <c r="I17" s="436"/>
      <c r="J17" s="431" t="s">
        <v>459</v>
      </c>
      <c r="K17" s="432" t="s">
        <v>460</v>
      </c>
      <c r="L17" s="432"/>
      <c r="M17" s="437"/>
    </row>
    <row r="18" spans="1:13" x14ac:dyDescent="0.3">
      <c r="A18" s="438"/>
      <c r="E18" s="427"/>
      <c r="F18" s="427"/>
      <c r="G18" s="427"/>
      <c r="H18" s="427"/>
      <c r="I18" s="427"/>
      <c r="J18" s="440"/>
    </row>
    <row r="19" spans="1:13" x14ac:dyDescent="0.3">
      <c r="A19" s="438"/>
      <c r="E19" s="427">
        <f>E16+E11</f>
        <v>800000</v>
      </c>
      <c r="F19" s="427">
        <f t="shared" ref="F19:I19" si="0">F16+F11</f>
        <v>800000</v>
      </c>
      <c r="G19" s="427">
        <f t="shared" si="0"/>
        <v>800000</v>
      </c>
      <c r="H19" s="427">
        <f t="shared" si="0"/>
        <v>800000</v>
      </c>
      <c r="I19" s="427">
        <f t="shared" si="0"/>
        <v>800000</v>
      </c>
      <c r="J19" s="440"/>
    </row>
    <row r="20" spans="1:13" x14ac:dyDescent="0.3">
      <c r="A20" s="540">
        <f>'ย  3  4'!A133:M133+2</f>
        <v>91</v>
      </c>
      <c r="B20" s="540"/>
      <c r="C20" s="540"/>
      <c r="D20" s="540"/>
      <c r="E20" s="540"/>
      <c r="F20" s="540"/>
      <c r="G20" s="540"/>
      <c r="H20" s="540"/>
      <c r="I20" s="540"/>
      <c r="J20" s="540"/>
      <c r="K20" s="540"/>
      <c r="L20" s="540"/>
      <c r="M20" s="540"/>
    </row>
    <row r="21" spans="1:13" x14ac:dyDescent="0.3">
      <c r="A21" s="391">
        <f>A11+1</f>
        <v>2</v>
      </c>
      <c r="B21" s="411" t="s">
        <v>470</v>
      </c>
      <c r="C21" s="411" t="s">
        <v>471</v>
      </c>
      <c r="D21" s="441" t="s">
        <v>472</v>
      </c>
      <c r="E21" s="442">
        <v>25000</v>
      </c>
      <c r="F21" s="442">
        <v>25000</v>
      </c>
      <c r="G21" s="442">
        <v>25000</v>
      </c>
      <c r="H21" s="442">
        <v>25000</v>
      </c>
      <c r="I21" s="442">
        <v>25000</v>
      </c>
      <c r="J21" s="443" t="s">
        <v>473</v>
      </c>
      <c r="K21" s="416" t="s">
        <v>474</v>
      </c>
      <c r="L21" s="416"/>
      <c r="M21" s="417" t="s">
        <v>455</v>
      </c>
    </row>
    <row r="22" spans="1:13" x14ac:dyDescent="0.3">
      <c r="A22" s="398"/>
      <c r="B22" s="419" t="s">
        <v>475</v>
      </c>
      <c r="C22" s="419" t="s">
        <v>476</v>
      </c>
      <c r="D22" s="444" t="s">
        <v>477</v>
      </c>
      <c r="E22" s="445"/>
      <c r="F22" s="445"/>
      <c r="G22" s="445"/>
      <c r="H22" s="445"/>
      <c r="I22" s="445"/>
      <c r="J22" s="446" t="s">
        <v>478</v>
      </c>
      <c r="K22" s="424" t="s">
        <v>479</v>
      </c>
      <c r="L22" s="424"/>
      <c r="M22" s="425" t="s">
        <v>461</v>
      </c>
    </row>
    <row r="23" spans="1:13" x14ac:dyDescent="0.3">
      <c r="A23" s="398"/>
      <c r="B23" s="419" t="s">
        <v>480</v>
      </c>
      <c r="C23" s="419"/>
      <c r="D23" s="444" t="s">
        <v>481</v>
      </c>
      <c r="E23" s="426"/>
      <c r="F23" s="426"/>
      <c r="G23" s="447"/>
      <c r="H23" s="447"/>
      <c r="I23" s="447"/>
      <c r="J23" s="446" t="s">
        <v>482</v>
      </c>
      <c r="K23" s="424"/>
      <c r="L23" s="424"/>
      <c r="M23" s="419"/>
    </row>
    <row r="24" spans="1:13" x14ac:dyDescent="0.3">
      <c r="A24" s="398"/>
      <c r="B24" s="419"/>
      <c r="C24" s="419"/>
      <c r="D24" s="444" t="s">
        <v>483</v>
      </c>
      <c r="E24" s="426"/>
      <c r="F24" s="426"/>
      <c r="G24" s="447"/>
      <c r="H24" s="447"/>
      <c r="I24" s="447"/>
      <c r="J24" s="446" t="s">
        <v>484</v>
      </c>
      <c r="K24" s="424"/>
      <c r="L24" s="424"/>
      <c r="M24" s="419"/>
    </row>
    <row r="25" spans="1:13" x14ac:dyDescent="0.3">
      <c r="A25" s="434"/>
      <c r="B25" s="433"/>
      <c r="C25" s="433"/>
      <c r="D25" s="448"/>
      <c r="E25" s="429"/>
      <c r="F25" s="429"/>
      <c r="G25" s="449"/>
      <c r="H25" s="449"/>
      <c r="I25" s="449"/>
      <c r="J25" s="450"/>
      <c r="K25" s="432"/>
      <c r="L25" s="432"/>
      <c r="M25" s="433"/>
    </row>
    <row r="26" spans="1:13" x14ac:dyDescent="0.3">
      <c r="A26" s="391">
        <f>A21+1</f>
        <v>3</v>
      </c>
      <c r="B26" s="451" t="s">
        <v>485</v>
      </c>
      <c r="C26" s="411" t="s">
        <v>486</v>
      </c>
      <c r="D26" s="416" t="s">
        <v>487</v>
      </c>
      <c r="E26" s="413">
        <v>500000</v>
      </c>
      <c r="F26" s="413">
        <v>500000</v>
      </c>
      <c r="G26" s="413">
        <v>500000</v>
      </c>
      <c r="H26" s="413">
        <v>500000</v>
      </c>
      <c r="I26" s="413">
        <v>500000</v>
      </c>
      <c r="J26" s="415" t="s">
        <v>488</v>
      </c>
      <c r="K26" s="416" t="s">
        <v>489</v>
      </c>
      <c r="L26" s="416"/>
      <c r="M26" s="411" t="s">
        <v>35</v>
      </c>
    </row>
    <row r="27" spans="1:13" x14ac:dyDescent="0.3">
      <c r="A27" s="398"/>
      <c r="B27" s="452" t="s">
        <v>490</v>
      </c>
      <c r="C27" s="419" t="s">
        <v>491</v>
      </c>
      <c r="D27" s="432" t="s">
        <v>492</v>
      </c>
      <c r="E27" s="421"/>
      <c r="F27" s="421"/>
      <c r="G27" s="421"/>
      <c r="H27" s="421"/>
      <c r="I27" s="421"/>
      <c r="J27" s="431"/>
      <c r="K27" s="424" t="s">
        <v>493</v>
      </c>
      <c r="L27" s="424"/>
      <c r="M27" s="419"/>
    </row>
    <row r="28" spans="1:13" x14ac:dyDescent="0.3">
      <c r="A28" s="398"/>
      <c r="B28" s="452"/>
      <c r="C28" s="411" t="s">
        <v>494</v>
      </c>
      <c r="D28" s="416" t="s">
        <v>495</v>
      </c>
      <c r="E28" s="413">
        <v>500000</v>
      </c>
      <c r="F28" s="413">
        <v>500000</v>
      </c>
      <c r="G28" s="413">
        <v>500000</v>
      </c>
      <c r="H28" s="413">
        <v>500000</v>
      </c>
      <c r="I28" s="413">
        <v>500000</v>
      </c>
      <c r="J28" s="415" t="s">
        <v>488</v>
      </c>
      <c r="K28" s="416" t="s">
        <v>496</v>
      </c>
      <c r="L28" s="424"/>
      <c r="M28" s="419"/>
    </row>
    <row r="29" spans="1:13" x14ac:dyDescent="0.3">
      <c r="A29" s="398"/>
      <c r="B29" s="452"/>
      <c r="C29" s="419" t="s">
        <v>497</v>
      </c>
      <c r="D29" s="424" t="s">
        <v>498</v>
      </c>
      <c r="E29" s="421"/>
      <c r="F29" s="421"/>
      <c r="G29" s="421"/>
      <c r="H29" s="421"/>
      <c r="I29" s="421"/>
      <c r="J29" s="423"/>
      <c r="K29" s="424" t="s">
        <v>499</v>
      </c>
      <c r="L29" s="424"/>
      <c r="M29" s="419"/>
    </row>
    <row r="30" spans="1:13" x14ac:dyDescent="0.3">
      <c r="A30" s="398"/>
      <c r="B30" s="452"/>
      <c r="C30" s="419" t="s">
        <v>500</v>
      </c>
      <c r="D30" s="424" t="s">
        <v>501</v>
      </c>
      <c r="E30" s="426"/>
      <c r="F30" s="445"/>
      <c r="G30" s="426"/>
      <c r="H30" s="453"/>
      <c r="I30" s="426"/>
      <c r="J30" s="423"/>
      <c r="K30" s="424" t="s">
        <v>502</v>
      </c>
      <c r="L30" s="424"/>
      <c r="M30" s="419"/>
    </row>
    <row r="31" spans="1:13" x14ac:dyDescent="0.3">
      <c r="A31" s="398"/>
      <c r="B31" s="452"/>
      <c r="C31" s="419"/>
      <c r="D31" s="432" t="s">
        <v>503</v>
      </c>
      <c r="E31" s="429"/>
      <c r="F31" s="454"/>
      <c r="G31" s="429"/>
      <c r="H31" s="455"/>
      <c r="I31" s="426"/>
      <c r="J31" s="423"/>
      <c r="K31" s="424"/>
      <c r="L31" s="424"/>
      <c r="M31" s="419"/>
    </row>
    <row r="32" spans="1:13" x14ac:dyDescent="0.3">
      <c r="A32" s="398"/>
      <c r="B32" s="452"/>
      <c r="C32" s="419"/>
      <c r="D32" s="416" t="s">
        <v>504</v>
      </c>
      <c r="E32" s="413">
        <v>50000</v>
      </c>
      <c r="F32" s="413">
        <v>50000</v>
      </c>
      <c r="G32" s="413">
        <v>50000</v>
      </c>
      <c r="H32" s="413">
        <v>50000</v>
      </c>
      <c r="I32" s="413">
        <v>50000</v>
      </c>
      <c r="J32" s="415">
        <v>14</v>
      </c>
      <c r="K32" s="416" t="s">
        <v>505</v>
      </c>
      <c r="L32" s="416"/>
      <c r="M32" s="411"/>
    </row>
    <row r="33" spans="1:13" x14ac:dyDescent="0.3">
      <c r="A33" s="434"/>
      <c r="B33" s="456"/>
      <c r="C33" s="433"/>
      <c r="D33" s="432" t="s">
        <v>506</v>
      </c>
      <c r="E33" s="436"/>
      <c r="F33" s="436"/>
      <c r="G33" s="436"/>
      <c r="H33" s="436"/>
      <c r="I33" s="436"/>
      <c r="J33" s="431" t="s">
        <v>507</v>
      </c>
      <c r="K33" s="432" t="s">
        <v>508</v>
      </c>
      <c r="L33" s="432"/>
      <c r="M33" s="433"/>
    </row>
    <row r="34" spans="1:13" x14ac:dyDescent="0.3">
      <c r="A34" s="391">
        <f>A26+1</f>
        <v>4</v>
      </c>
      <c r="B34" s="411" t="s">
        <v>509</v>
      </c>
      <c r="C34" s="411" t="s">
        <v>510</v>
      </c>
      <c r="D34" s="416" t="s">
        <v>511</v>
      </c>
      <c r="E34" s="413">
        <v>300000</v>
      </c>
      <c r="F34" s="413">
        <v>300000</v>
      </c>
      <c r="G34" s="413">
        <v>300000</v>
      </c>
      <c r="H34" s="413">
        <v>300000</v>
      </c>
      <c r="I34" s="413">
        <v>300000</v>
      </c>
      <c r="J34" s="443">
        <v>12</v>
      </c>
      <c r="K34" s="416" t="s">
        <v>512</v>
      </c>
      <c r="L34" s="416"/>
      <c r="M34" s="417" t="s">
        <v>468</v>
      </c>
    </row>
    <row r="35" spans="1:13" x14ac:dyDescent="0.3">
      <c r="A35" s="398"/>
      <c r="B35" s="419" t="s">
        <v>513</v>
      </c>
      <c r="C35" s="419" t="s">
        <v>514</v>
      </c>
      <c r="D35" s="424" t="s">
        <v>515</v>
      </c>
      <c r="E35" s="421"/>
      <c r="F35" s="421"/>
      <c r="G35" s="421"/>
      <c r="H35" s="421"/>
      <c r="I35" s="421"/>
      <c r="J35" s="446" t="s">
        <v>516</v>
      </c>
      <c r="K35" s="424" t="s">
        <v>460</v>
      </c>
      <c r="L35" s="424"/>
      <c r="M35" s="419"/>
    </row>
    <row r="36" spans="1:13" x14ac:dyDescent="0.3">
      <c r="A36" s="434"/>
      <c r="B36" s="433"/>
      <c r="C36" s="433"/>
      <c r="D36" s="432" t="s">
        <v>517</v>
      </c>
      <c r="E36" s="429"/>
      <c r="F36" s="429"/>
      <c r="G36" s="429"/>
      <c r="H36" s="429"/>
      <c r="I36" s="429"/>
      <c r="J36" s="450"/>
      <c r="K36" s="432"/>
      <c r="L36" s="432"/>
      <c r="M36" s="433"/>
    </row>
    <row r="37" spans="1:13" x14ac:dyDescent="0.3">
      <c r="A37" s="438"/>
      <c r="E37" s="427">
        <f>E34+E32+E28+E26+E21</f>
        <v>1375000</v>
      </c>
      <c r="F37" s="427">
        <f t="shared" ref="F37:I37" si="1">F34+F32+F28+F26+F21</f>
        <v>1375000</v>
      </c>
      <c r="G37" s="427">
        <f t="shared" si="1"/>
        <v>1375000</v>
      </c>
      <c r="H37" s="427">
        <f t="shared" si="1"/>
        <v>1375000</v>
      </c>
      <c r="I37" s="427">
        <f t="shared" si="1"/>
        <v>1375000</v>
      </c>
      <c r="J37" s="457"/>
    </row>
    <row r="38" spans="1:13" x14ac:dyDescent="0.3">
      <c r="A38" s="540"/>
      <c r="B38" s="540"/>
      <c r="C38" s="540"/>
      <c r="D38" s="540"/>
      <c r="E38" s="540"/>
      <c r="F38" s="540"/>
      <c r="G38" s="540"/>
      <c r="H38" s="540"/>
      <c r="I38" s="540"/>
      <c r="J38" s="540"/>
      <c r="K38" s="540"/>
      <c r="L38" s="540"/>
      <c r="M38" s="540"/>
    </row>
    <row r="39" spans="1:13" x14ac:dyDescent="0.3">
      <c r="A39" s="540">
        <f>A20+1</f>
        <v>92</v>
      </c>
      <c r="B39" s="540"/>
      <c r="C39" s="540"/>
      <c r="D39" s="540"/>
      <c r="E39" s="540"/>
      <c r="F39" s="540"/>
      <c r="G39" s="550"/>
      <c r="H39" s="540"/>
      <c r="I39" s="540"/>
      <c r="J39" s="540"/>
      <c r="K39" s="540"/>
      <c r="L39" s="540"/>
      <c r="M39" s="540"/>
    </row>
    <row r="40" spans="1:13" x14ac:dyDescent="0.3">
      <c r="A40" s="391">
        <f>A34+1</f>
        <v>5</v>
      </c>
      <c r="B40" s="410" t="s">
        <v>518</v>
      </c>
      <c r="C40" s="411" t="s">
        <v>519</v>
      </c>
      <c r="D40" s="458" t="s">
        <v>520</v>
      </c>
      <c r="E40" s="413">
        <v>100000</v>
      </c>
      <c r="F40" s="413">
        <v>100000</v>
      </c>
      <c r="G40" s="413">
        <v>100000</v>
      </c>
      <c r="H40" s="413">
        <v>100000</v>
      </c>
      <c r="I40" s="413">
        <v>100000</v>
      </c>
      <c r="J40" s="443">
        <v>12</v>
      </c>
      <c r="K40" s="416" t="s">
        <v>521</v>
      </c>
      <c r="L40" s="416"/>
      <c r="M40" s="417" t="s">
        <v>468</v>
      </c>
    </row>
    <row r="41" spans="1:13" x14ac:dyDescent="0.3">
      <c r="A41" s="398"/>
      <c r="B41" s="418" t="s">
        <v>480</v>
      </c>
      <c r="C41" s="419" t="s">
        <v>522</v>
      </c>
      <c r="D41" s="439" t="s">
        <v>523</v>
      </c>
      <c r="E41" s="421"/>
      <c r="F41" s="421"/>
      <c r="G41" s="421"/>
      <c r="H41" s="421"/>
      <c r="I41" s="421"/>
      <c r="J41" s="423" t="s">
        <v>516</v>
      </c>
      <c r="K41" s="424" t="s">
        <v>524</v>
      </c>
      <c r="L41" s="424"/>
      <c r="M41" s="419"/>
    </row>
    <row r="42" spans="1:13" x14ac:dyDescent="0.3">
      <c r="A42" s="398"/>
      <c r="C42" s="419"/>
      <c r="D42" s="439" t="s">
        <v>525</v>
      </c>
      <c r="E42" s="426"/>
      <c r="F42" s="427"/>
      <c r="G42" s="426"/>
      <c r="H42" s="426"/>
      <c r="I42" s="427"/>
      <c r="J42" s="446"/>
      <c r="K42" s="424"/>
      <c r="L42" s="424"/>
      <c r="M42" s="419"/>
    </row>
    <row r="43" spans="1:13" x14ac:dyDescent="0.3">
      <c r="A43" s="434"/>
      <c r="B43" s="435"/>
      <c r="C43" s="433"/>
      <c r="D43" s="459"/>
      <c r="E43" s="429"/>
      <c r="F43" s="430"/>
      <c r="G43" s="429"/>
      <c r="H43" s="429"/>
      <c r="I43" s="430"/>
      <c r="J43" s="450"/>
      <c r="K43" s="432"/>
      <c r="L43" s="432"/>
      <c r="M43" s="433"/>
    </row>
    <row r="44" spans="1:13" x14ac:dyDescent="0.3">
      <c r="A44" s="391">
        <f>A40+1</f>
        <v>6</v>
      </c>
      <c r="B44" s="411" t="s">
        <v>526</v>
      </c>
      <c r="C44" s="411" t="s">
        <v>527</v>
      </c>
      <c r="D44" s="416" t="s">
        <v>528</v>
      </c>
      <c r="E44" s="413">
        <v>15000</v>
      </c>
      <c r="F44" s="413">
        <v>15000</v>
      </c>
      <c r="G44" s="413">
        <v>15000</v>
      </c>
      <c r="H44" s="413">
        <v>15000</v>
      </c>
      <c r="I44" s="413">
        <v>15000</v>
      </c>
      <c r="J44" s="443" t="s">
        <v>529</v>
      </c>
      <c r="K44" s="416" t="s">
        <v>521</v>
      </c>
      <c r="L44" s="416"/>
      <c r="M44" s="417" t="s">
        <v>455</v>
      </c>
    </row>
    <row r="45" spans="1:13" x14ac:dyDescent="0.3">
      <c r="A45" s="398"/>
      <c r="B45" s="419" t="s">
        <v>530</v>
      </c>
      <c r="C45" s="419" t="s">
        <v>531</v>
      </c>
      <c r="D45" s="424" t="s">
        <v>532</v>
      </c>
      <c r="E45" s="421"/>
      <c r="F45" s="421"/>
      <c r="G45" s="421"/>
      <c r="H45" s="421"/>
      <c r="I45" s="421"/>
      <c r="J45" s="446"/>
      <c r="K45" s="424" t="s">
        <v>1509</v>
      </c>
      <c r="L45" s="424"/>
      <c r="M45" s="425" t="s">
        <v>461</v>
      </c>
    </row>
    <row r="46" spans="1:13" x14ac:dyDescent="0.3">
      <c r="A46" s="398"/>
      <c r="B46" s="419" t="s">
        <v>533</v>
      </c>
      <c r="C46" s="419"/>
      <c r="D46" s="424" t="s">
        <v>534</v>
      </c>
      <c r="E46" s="426"/>
      <c r="F46" s="426"/>
      <c r="G46" s="426"/>
      <c r="H46" s="426"/>
      <c r="I46" s="426"/>
      <c r="J46" s="446"/>
      <c r="K46" s="424" t="s">
        <v>1510</v>
      </c>
      <c r="L46" s="424"/>
      <c r="M46" s="419"/>
    </row>
    <row r="47" spans="1:13" x14ac:dyDescent="0.3">
      <c r="A47" s="398"/>
      <c r="B47" s="419" t="s">
        <v>535</v>
      </c>
      <c r="C47" s="419"/>
      <c r="D47" s="424" t="s">
        <v>536</v>
      </c>
      <c r="E47" s="426"/>
      <c r="F47" s="426"/>
      <c r="G47" s="426"/>
      <c r="H47" s="426"/>
      <c r="I47" s="426"/>
      <c r="J47" s="446"/>
      <c r="K47" s="424"/>
      <c r="L47" s="424"/>
      <c r="M47" s="419"/>
    </row>
    <row r="48" spans="1:13" ht="23.25" customHeight="1" x14ac:dyDescent="0.3">
      <c r="A48" s="434"/>
      <c r="B48" s="433"/>
      <c r="C48" s="433"/>
      <c r="D48" s="432" t="s">
        <v>782</v>
      </c>
      <c r="E48" s="429"/>
      <c r="F48" s="429"/>
      <c r="G48" s="429"/>
      <c r="H48" s="429"/>
      <c r="I48" s="429"/>
      <c r="J48" s="450"/>
      <c r="K48" s="432"/>
      <c r="L48" s="432"/>
      <c r="M48" s="433"/>
    </row>
    <row r="49" spans="1:13" x14ac:dyDescent="0.3">
      <c r="A49" s="391">
        <f>A44+1</f>
        <v>7</v>
      </c>
      <c r="B49" s="411" t="s">
        <v>537</v>
      </c>
      <c r="C49" s="411" t="s">
        <v>538</v>
      </c>
      <c r="D49" s="416" t="s">
        <v>539</v>
      </c>
      <c r="E49" s="413">
        <v>200000</v>
      </c>
      <c r="F49" s="413">
        <v>200000</v>
      </c>
      <c r="G49" s="413">
        <v>200000</v>
      </c>
      <c r="H49" s="413">
        <v>200000</v>
      </c>
      <c r="I49" s="413">
        <v>200000</v>
      </c>
      <c r="J49" s="443" t="s">
        <v>540</v>
      </c>
      <c r="K49" s="416" t="s">
        <v>541</v>
      </c>
      <c r="L49" s="416"/>
      <c r="M49" s="417" t="s">
        <v>455</v>
      </c>
    </row>
    <row r="50" spans="1:13" x14ac:dyDescent="0.3">
      <c r="A50" s="398"/>
      <c r="B50" s="419" t="s">
        <v>542</v>
      </c>
      <c r="C50" s="419" t="s">
        <v>543</v>
      </c>
      <c r="D50" s="424" t="s">
        <v>544</v>
      </c>
      <c r="E50" s="421"/>
      <c r="F50" s="421"/>
      <c r="G50" s="421"/>
      <c r="H50" s="421"/>
      <c r="I50" s="421"/>
      <c r="J50" s="446"/>
      <c r="K50" s="424" t="s">
        <v>545</v>
      </c>
      <c r="L50" s="424"/>
      <c r="M50" s="425" t="s">
        <v>461</v>
      </c>
    </row>
    <row r="51" spans="1:13" x14ac:dyDescent="0.3">
      <c r="A51" s="398"/>
      <c r="B51" s="419"/>
      <c r="C51" s="419"/>
      <c r="D51" s="424" t="s">
        <v>546</v>
      </c>
      <c r="E51" s="426"/>
      <c r="F51" s="426"/>
      <c r="G51" s="426"/>
      <c r="H51" s="426"/>
      <c r="I51" s="426"/>
      <c r="J51" s="446"/>
      <c r="K51" s="424"/>
      <c r="L51" s="424"/>
      <c r="M51" s="419"/>
    </row>
    <row r="52" spans="1:13" x14ac:dyDescent="0.3">
      <c r="A52" s="434"/>
      <c r="B52" s="419"/>
      <c r="C52" s="433"/>
      <c r="D52" s="432" t="s">
        <v>547</v>
      </c>
      <c r="E52" s="429"/>
      <c r="F52" s="429"/>
      <c r="G52" s="429"/>
      <c r="H52" s="429"/>
      <c r="I52" s="429"/>
      <c r="J52" s="450"/>
      <c r="K52" s="432"/>
      <c r="L52" s="432"/>
      <c r="M52" s="433"/>
    </row>
    <row r="53" spans="1:13" x14ac:dyDescent="0.3">
      <c r="A53" s="460">
        <f>A49+1</f>
        <v>8</v>
      </c>
      <c r="B53" s="461" t="s">
        <v>548</v>
      </c>
      <c r="C53" s="451" t="s">
        <v>549</v>
      </c>
      <c r="D53" s="441" t="s">
        <v>550</v>
      </c>
      <c r="E53" s="413">
        <v>30000</v>
      </c>
      <c r="F53" s="413">
        <v>30000</v>
      </c>
      <c r="G53" s="413">
        <v>30000</v>
      </c>
      <c r="H53" s="413">
        <v>30000</v>
      </c>
      <c r="I53" s="413">
        <v>30000</v>
      </c>
      <c r="J53" s="443" t="s">
        <v>540</v>
      </c>
      <c r="K53" s="416" t="s">
        <v>551</v>
      </c>
      <c r="L53" s="416"/>
      <c r="M53" s="417" t="s">
        <v>455</v>
      </c>
    </row>
    <row r="54" spans="1:13" x14ac:dyDescent="0.3">
      <c r="A54" s="462"/>
      <c r="B54" s="419" t="s">
        <v>554</v>
      </c>
      <c r="C54" s="452" t="s">
        <v>552</v>
      </c>
      <c r="D54" s="424" t="s">
        <v>1835</v>
      </c>
      <c r="E54" s="421"/>
      <c r="F54" s="421"/>
      <c r="G54" s="421"/>
      <c r="H54" s="421"/>
      <c r="I54" s="421"/>
      <c r="J54" s="446"/>
      <c r="K54" s="424" t="s">
        <v>553</v>
      </c>
      <c r="L54" s="424"/>
      <c r="M54" s="425" t="s">
        <v>461</v>
      </c>
    </row>
    <row r="55" spans="1:13" x14ac:dyDescent="0.3">
      <c r="A55" s="462"/>
      <c r="B55" s="419" t="s">
        <v>556</v>
      </c>
      <c r="C55" s="452" t="s">
        <v>555</v>
      </c>
      <c r="D55" s="424" t="s">
        <v>554</v>
      </c>
      <c r="E55" s="426"/>
      <c r="F55" s="426"/>
      <c r="G55" s="426"/>
      <c r="H55" s="426"/>
      <c r="I55" s="426"/>
      <c r="J55" s="446"/>
      <c r="K55" s="424"/>
      <c r="L55" s="424"/>
      <c r="M55" s="419"/>
    </row>
    <row r="56" spans="1:13" x14ac:dyDescent="0.3">
      <c r="A56" s="462"/>
      <c r="B56" s="419" t="s">
        <v>557</v>
      </c>
      <c r="C56" s="452"/>
      <c r="D56" s="424" t="s">
        <v>1836</v>
      </c>
      <c r="E56" s="426"/>
      <c r="F56" s="426"/>
      <c r="G56" s="426"/>
      <c r="H56" s="426"/>
      <c r="I56" s="426"/>
      <c r="J56" s="446"/>
      <c r="K56" s="424"/>
      <c r="L56" s="424"/>
      <c r="M56" s="419"/>
    </row>
    <row r="57" spans="1:13" x14ac:dyDescent="0.3">
      <c r="A57" s="463"/>
      <c r="B57" s="433"/>
      <c r="C57" s="456"/>
      <c r="D57" s="432"/>
      <c r="E57" s="429">
        <f>E53+E49+E44+G56+E40</f>
        <v>345000</v>
      </c>
      <c r="F57" s="429">
        <f t="shared" ref="F57:I57" si="2">F53+F49+F44+H56+F40</f>
        <v>345000</v>
      </c>
      <c r="G57" s="429">
        <f t="shared" si="2"/>
        <v>345000</v>
      </c>
      <c r="H57" s="429">
        <f t="shared" si="2"/>
        <v>345000</v>
      </c>
      <c r="I57" s="429">
        <f t="shared" si="2"/>
        <v>345000</v>
      </c>
      <c r="J57" s="450"/>
      <c r="K57" s="432"/>
      <c r="L57" s="432"/>
      <c r="M57" s="433"/>
    </row>
    <row r="58" spans="1:13" x14ac:dyDescent="0.3">
      <c r="A58" s="540">
        <f>A39+1</f>
        <v>93</v>
      </c>
      <c r="B58" s="540"/>
      <c r="C58" s="540"/>
      <c r="D58" s="540"/>
      <c r="E58" s="540"/>
      <c r="F58" s="540"/>
      <c r="G58" s="540"/>
      <c r="H58" s="540"/>
      <c r="I58" s="540"/>
      <c r="J58" s="540"/>
      <c r="K58" s="540"/>
      <c r="L58" s="540"/>
      <c r="M58" s="540"/>
    </row>
    <row r="59" spans="1:13" x14ac:dyDescent="0.3">
      <c r="A59" s="460">
        <f>A53+1</f>
        <v>9</v>
      </c>
      <c r="B59" s="411" t="s">
        <v>558</v>
      </c>
      <c r="C59" s="411" t="s">
        <v>559</v>
      </c>
      <c r="D59" s="464" t="s">
        <v>560</v>
      </c>
      <c r="E59" s="413">
        <v>100000</v>
      </c>
      <c r="F59" s="413">
        <v>100000</v>
      </c>
      <c r="G59" s="413">
        <v>100000</v>
      </c>
      <c r="H59" s="413">
        <v>100000</v>
      </c>
      <c r="I59" s="413">
        <v>100000</v>
      </c>
      <c r="J59" s="465" t="s">
        <v>540</v>
      </c>
      <c r="K59" s="466" t="s">
        <v>1512</v>
      </c>
      <c r="L59" s="466"/>
      <c r="M59" s="417" t="s">
        <v>455</v>
      </c>
    </row>
    <row r="60" spans="1:13" x14ac:dyDescent="0.3">
      <c r="A60" s="462"/>
      <c r="B60" s="419" t="s">
        <v>561</v>
      </c>
      <c r="C60" s="419" t="s">
        <v>562</v>
      </c>
      <c r="D60" s="459" t="s">
        <v>563</v>
      </c>
      <c r="E60" s="436"/>
      <c r="F60" s="436"/>
      <c r="G60" s="436"/>
      <c r="H60" s="436"/>
      <c r="I60" s="436"/>
      <c r="J60" s="467"/>
      <c r="K60" s="468" t="s">
        <v>1513</v>
      </c>
      <c r="L60" s="468"/>
      <c r="M60" s="425" t="s">
        <v>461</v>
      </c>
    </row>
    <row r="61" spans="1:13" x14ac:dyDescent="0.3">
      <c r="A61" s="462"/>
      <c r="B61" s="419"/>
      <c r="C61" s="419"/>
      <c r="D61" s="464" t="s">
        <v>564</v>
      </c>
      <c r="E61" s="442">
        <v>230000</v>
      </c>
      <c r="F61" s="442">
        <v>230000</v>
      </c>
      <c r="G61" s="442">
        <v>230000</v>
      </c>
      <c r="H61" s="442">
        <v>230000</v>
      </c>
      <c r="I61" s="442">
        <v>230000</v>
      </c>
      <c r="J61" s="465"/>
      <c r="K61" s="468" t="s">
        <v>1511</v>
      </c>
      <c r="L61" s="468"/>
      <c r="M61" s="419"/>
    </row>
    <row r="62" spans="1:13" x14ac:dyDescent="0.3">
      <c r="A62" s="462"/>
      <c r="B62" s="419"/>
      <c r="C62" s="419"/>
      <c r="D62" s="439" t="s">
        <v>565</v>
      </c>
      <c r="E62" s="445"/>
      <c r="F62" s="445"/>
      <c r="G62" s="445"/>
      <c r="H62" s="445"/>
      <c r="I62" s="445"/>
      <c r="J62" s="469"/>
      <c r="K62" s="468"/>
      <c r="L62" s="468"/>
      <c r="M62" s="419"/>
    </row>
    <row r="63" spans="1:13" x14ac:dyDescent="0.3">
      <c r="A63" s="463"/>
      <c r="B63" s="433"/>
      <c r="C63" s="433"/>
      <c r="D63" s="459" t="s">
        <v>566</v>
      </c>
      <c r="E63" s="429"/>
      <c r="F63" s="429"/>
      <c r="G63" s="449"/>
      <c r="H63" s="449"/>
      <c r="I63" s="449"/>
      <c r="J63" s="467"/>
      <c r="K63" s="470"/>
      <c r="L63" s="470"/>
      <c r="M63" s="433"/>
    </row>
    <row r="64" spans="1:13" x14ac:dyDescent="0.3">
      <c r="A64" s="398">
        <f>A59+1</f>
        <v>10</v>
      </c>
      <c r="B64" s="419" t="s">
        <v>567</v>
      </c>
      <c r="C64" s="419" t="s">
        <v>568</v>
      </c>
      <c r="D64" s="416" t="s">
        <v>569</v>
      </c>
      <c r="E64" s="413">
        <v>30000</v>
      </c>
      <c r="F64" s="413">
        <v>30000</v>
      </c>
      <c r="G64" s="413">
        <v>30000</v>
      </c>
      <c r="H64" s="413">
        <v>30000</v>
      </c>
      <c r="I64" s="413">
        <v>30000</v>
      </c>
      <c r="J64" s="443" t="s">
        <v>540</v>
      </c>
      <c r="K64" s="424" t="s">
        <v>570</v>
      </c>
      <c r="L64" s="424"/>
      <c r="M64" s="425" t="s">
        <v>455</v>
      </c>
    </row>
    <row r="65" spans="1:13" x14ac:dyDescent="0.3">
      <c r="A65" s="398"/>
      <c r="B65" s="419" t="s">
        <v>571</v>
      </c>
      <c r="C65" s="419" t="s">
        <v>572</v>
      </c>
      <c r="D65" s="424" t="s">
        <v>573</v>
      </c>
      <c r="E65" s="421"/>
      <c r="F65" s="421"/>
      <c r="G65" s="421"/>
      <c r="H65" s="421"/>
      <c r="I65" s="421"/>
      <c r="J65" s="446"/>
      <c r="K65" s="424" t="s">
        <v>574</v>
      </c>
      <c r="L65" s="424"/>
      <c r="M65" s="425" t="s">
        <v>461</v>
      </c>
    </row>
    <row r="66" spans="1:13" x14ac:dyDescent="0.3">
      <c r="A66" s="434"/>
      <c r="B66" s="433" t="s">
        <v>575</v>
      </c>
      <c r="C66" s="433" t="s">
        <v>576</v>
      </c>
      <c r="D66" s="432" t="s">
        <v>577</v>
      </c>
      <c r="E66" s="429"/>
      <c r="F66" s="429"/>
      <c r="G66" s="429"/>
      <c r="H66" s="429"/>
      <c r="I66" s="429"/>
      <c r="J66" s="450"/>
      <c r="K66" s="432"/>
      <c r="L66" s="432"/>
      <c r="M66" s="433"/>
    </row>
    <row r="67" spans="1:13" x14ac:dyDescent="0.3">
      <c r="A67" s="471">
        <f>A64+1</f>
        <v>11</v>
      </c>
      <c r="B67" s="472" t="s">
        <v>578</v>
      </c>
      <c r="C67" s="473" t="s">
        <v>579</v>
      </c>
      <c r="D67" s="441" t="s">
        <v>580</v>
      </c>
      <c r="E67" s="474">
        <v>500000</v>
      </c>
      <c r="F67" s="474">
        <v>500000</v>
      </c>
      <c r="G67" s="474">
        <v>500000</v>
      </c>
      <c r="H67" s="474">
        <v>500000</v>
      </c>
      <c r="I67" s="474">
        <v>500000</v>
      </c>
      <c r="J67" s="475" t="s">
        <v>540</v>
      </c>
      <c r="K67" s="458" t="s">
        <v>581</v>
      </c>
      <c r="L67" s="458"/>
      <c r="M67" s="417" t="s">
        <v>455</v>
      </c>
    </row>
    <row r="68" spans="1:13" x14ac:dyDescent="0.3">
      <c r="A68" s="407"/>
      <c r="B68" s="476" t="s">
        <v>582</v>
      </c>
      <c r="C68" s="418" t="s">
        <v>583</v>
      </c>
      <c r="D68" s="444" t="s">
        <v>584</v>
      </c>
      <c r="E68" s="421"/>
      <c r="F68" s="421"/>
      <c r="G68" s="421"/>
      <c r="H68" s="421"/>
      <c r="I68" s="421"/>
      <c r="J68" s="477"/>
      <c r="K68" s="478" t="s">
        <v>585</v>
      </c>
      <c r="L68" s="478"/>
      <c r="M68" s="425" t="s">
        <v>461</v>
      </c>
    </row>
    <row r="69" spans="1:13" x14ac:dyDescent="0.3">
      <c r="A69" s="407"/>
      <c r="B69" s="476" t="s">
        <v>816</v>
      </c>
      <c r="C69" s="418" t="s">
        <v>586</v>
      </c>
      <c r="D69" s="444" t="s">
        <v>587</v>
      </c>
      <c r="E69" s="422"/>
      <c r="F69" s="421"/>
      <c r="G69" s="421"/>
      <c r="H69" s="421"/>
      <c r="I69" s="421"/>
      <c r="J69" s="477"/>
      <c r="K69" s="444" t="s">
        <v>588</v>
      </c>
      <c r="L69" s="478"/>
      <c r="M69" s="425"/>
    </row>
    <row r="70" spans="1:13" x14ac:dyDescent="0.3">
      <c r="A70" s="407"/>
      <c r="B70" s="479"/>
      <c r="C70" s="418" t="s">
        <v>589</v>
      </c>
      <c r="D70" s="444" t="s">
        <v>590</v>
      </c>
      <c r="E70" s="422"/>
      <c r="F70" s="421"/>
      <c r="G70" s="421"/>
      <c r="H70" s="421"/>
      <c r="I70" s="421"/>
      <c r="J70" s="477"/>
      <c r="K70" s="477"/>
      <c r="L70" s="480"/>
      <c r="M70" s="425"/>
    </row>
    <row r="71" spans="1:13" x14ac:dyDescent="0.3">
      <c r="A71" s="434"/>
      <c r="B71" s="481"/>
      <c r="C71" s="435"/>
      <c r="D71" s="448" t="s">
        <v>591</v>
      </c>
      <c r="E71" s="482"/>
      <c r="F71" s="436"/>
      <c r="G71" s="436"/>
      <c r="H71" s="436"/>
      <c r="I71" s="436"/>
      <c r="J71" s="483"/>
      <c r="K71" s="483"/>
      <c r="L71" s="484"/>
      <c r="M71" s="437"/>
    </row>
    <row r="72" spans="1:13" x14ac:dyDescent="0.3">
      <c r="A72" s="391">
        <f>A67+1</f>
        <v>12</v>
      </c>
      <c r="B72" s="461" t="s">
        <v>592</v>
      </c>
      <c r="C72" s="461" t="s">
        <v>593</v>
      </c>
      <c r="D72" s="441" t="s">
        <v>594</v>
      </c>
      <c r="E72" s="474">
        <v>50000</v>
      </c>
      <c r="F72" s="474">
        <v>50000</v>
      </c>
      <c r="G72" s="474">
        <v>50000</v>
      </c>
      <c r="H72" s="474">
        <v>50000</v>
      </c>
      <c r="I72" s="474">
        <v>50000</v>
      </c>
      <c r="J72" s="475" t="s">
        <v>595</v>
      </c>
      <c r="K72" s="416" t="s">
        <v>596</v>
      </c>
      <c r="L72" s="416"/>
      <c r="M72" s="417" t="s">
        <v>468</v>
      </c>
    </row>
    <row r="73" spans="1:13" x14ac:dyDescent="0.3">
      <c r="A73" s="398"/>
      <c r="B73" s="485" t="s">
        <v>597</v>
      </c>
      <c r="C73" s="485" t="s">
        <v>598</v>
      </c>
      <c r="D73" s="444" t="s">
        <v>599</v>
      </c>
      <c r="E73" s="421"/>
      <c r="F73" s="421"/>
      <c r="G73" s="421"/>
      <c r="H73" s="421"/>
      <c r="I73" s="421"/>
      <c r="J73" s="477"/>
      <c r="K73" s="424" t="s">
        <v>600</v>
      </c>
      <c r="L73" s="424"/>
      <c r="M73" s="425"/>
    </row>
    <row r="74" spans="1:13" x14ac:dyDescent="0.3">
      <c r="A74" s="398"/>
      <c r="B74" s="485" t="s">
        <v>601</v>
      </c>
      <c r="C74" s="485" t="s">
        <v>602</v>
      </c>
      <c r="D74" s="444" t="s">
        <v>779</v>
      </c>
      <c r="E74" s="421"/>
      <c r="F74" s="421"/>
      <c r="G74" s="421"/>
      <c r="H74" s="421"/>
      <c r="I74" s="421"/>
      <c r="J74" s="477"/>
      <c r="K74" s="424" t="s">
        <v>603</v>
      </c>
      <c r="L74" s="424"/>
      <c r="M74" s="425"/>
    </row>
    <row r="75" spans="1:13" x14ac:dyDescent="0.3">
      <c r="A75" s="398"/>
      <c r="B75" s="485"/>
      <c r="C75" s="485" t="s">
        <v>604</v>
      </c>
      <c r="D75" s="444" t="s">
        <v>780</v>
      </c>
      <c r="E75" s="421"/>
      <c r="F75" s="421"/>
      <c r="G75" s="421"/>
      <c r="H75" s="421"/>
      <c r="I75" s="421"/>
      <c r="J75" s="477"/>
      <c r="K75" s="477"/>
      <c r="L75" s="477"/>
      <c r="M75" s="425"/>
    </row>
    <row r="76" spans="1:13" x14ac:dyDescent="0.3">
      <c r="A76" s="434"/>
      <c r="B76" s="486"/>
      <c r="C76" s="486" t="s">
        <v>781</v>
      </c>
      <c r="D76" s="483" t="s">
        <v>605</v>
      </c>
      <c r="E76" s="436">
        <f>E67+E72+E64+E61+E59</f>
        <v>910000</v>
      </c>
      <c r="F76" s="436">
        <f t="shared" ref="F76:I76" si="3">F67+F72+F64+F61+F59</f>
        <v>910000</v>
      </c>
      <c r="G76" s="436">
        <f t="shared" si="3"/>
        <v>910000</v>
      </c>
      <c r="H76" s="436">
        <f t="shared" si="3"/>
        <v>910000</v>
      </c>
      <c r="I76" s="436">
        <f t="shared" si="3"/>
        <v>910000</v>
      </c>
      <c r="J76" s="483"/>
      <c r="K76" s="483"/>
      <c r="L76" s="483"/>
      <c r="M76" s="437"/>
    </row>
    <row r="77" spans="1:13" x14ac:dyDescent="0.3">
      <c r="A77" s="540">
        <f>A58+1</f>
        <v>94</v>
      </c>
      <c r="B77" s="540"/>
      <c r="C77" s="540"/>
      <c r="D77" s="540"/>
      <c r="E77" s="540"/>
      <c r="F77" s="540"/>
      <c r="G77" s="540"/>
      <c r="H77" s="540"/>
      <c r="I77" s="540"/>
      <c r="J77" s="540"/>
      <c r="K77" s="540"/>
      <c r="L77" s="540"/>
      <c r="M77" s="540"/>
    </row>
    <row r="78" spans="1:13" x14ac:dyDescent="0.3">
      <c r="A78" s="391">
        <f>A72+1</f>
        <v>13</v>
      </c>
      <c r="B78" s="461" t="s">
        <v>606</v>
      </c>
      <c r="C78" s="461" t="s">
        <v>607</v>
      </c>
      <c r="D78" s="441" t="s">
        <v>608</v>
      </c>
      <c r="E78" s="474">
        <v>150000</v>
      </c>
      <c r="F78" s="474">
        <v>150000</v>
      </c>
      <c r="G78" s="474">
        <v>150000</v>
      </c>
      <c r="H78" s="474">
        <v>150000</v>
      </c>
      <c r="I78" s="474">
        <v>150000</v>
      </c>
      <c r="J78" s="475" t="s">
        <v>529</v>
      </c>
      <c r="K78" s="416" t="s">
        <v>596</v>
      </c>
      <c r="L78" s="416"/>
      <c r="M78" s="417" t="s">
        <v>468</v>
      </c>
    </row>
    <row r="79" spans="1:13" x14ac:dyDescent="0.3">
      <c r="A79" s="398"/>
      <c r="B79" s="485" t="s">
        <v>609</v>
      </c>
      <c r="C79" s="485" t="s">
        <v>610</v>
      </c>
      <c r="D79" s="444" t="s">
        <v>611</v>
      </c>
      <c r="E79" s="421"/>
      <c r="F79" s="421"/>
      <c r="G79" s="421"/>
      <c r="H79" s="421"/>
      <c r="I79" s="421"/>
      <c r="J79" s="477"/>
      <c r="K79" s="424" t="s">
        <v>600</v>
      </c>
      <c r="L79" s="424"/>
      <c r="M79" s="425"/>
    </row>
    <row r="80" spans="1:13" x14ac:dyDescent="0.3">
      <c r="A80" s="398"/>
      <c r="B80" s="485"/>
      <c r="C80" s="485" t="s">
        <v>612</v>
      </c>
      <c r="D80" s="444" t="s">
        <v>613</v>
      </c>
      <c r="E80" s="421"/>
      <c r="F80" s="421"/>
      <c r="G80" s="421"/>
      <c r="H80" s="421"/>
      <c r="I80" s="421"/>
      <c r="J80" s="477"/>
      <c r="K80" s="424" t="s">
        <v>603</v>
      </c>
      <c r="L80" s="424"/>
      <c r="M80" s="425"/>
    </row>
    <row r="81" spans="1:13" x14ac:dyDescent="0.3">
      <c r="A81" s="398"/>
      <c r="B81" s="485"/>
      <c r="C81" s="485"/>
      <c r="D81" s="444" t="s">
        <v>513</v>
      </c>
      <c r="E81" s="421"/>
      <c r="F81" s="421"/>
      <c r="G81" s="421"/>
      <c r="H81" s="421"/>
      <c r="I81" s="421"/>
      <c r="J81" s="477"/>
      <c r="K81" s="477"/>
      <c r="L81" s="477"/>
      <c r="M81" s="425"/>
    </row>
    <row r="82" spans="1:13" x14ac:dyDescent="0.3">
      <c r="A82" s="434"/>
      <c r="B82" s="486"/>
      <c r="C82" s="486"/>
      <c r="D82" s="483"/>
      <c r="E82" s="436"/>
      <c r="F82" s="436"/>
      <c r="G82" s="436"/>
      <c r="H82" s="436"/>
      <c r="I82" s="436"/>
      <c r="J82" s="483"/>
      <c r="K82" s="483"/>
      <c r="L82" s="483"/>
      <c r="M82" s="437"/>
    </row>
    <row r="83" spans="1:13" x14ac:dyDescent="0.3">
      <c r="A83" s="391">
        <f>A78+1</f>
        <v>14</v>
      </c>
      <c r="B83" s="461" t="s">
        <v>614</v>
      </c>
      <c r="C83" s="461" t="s">
        <v>615</v>
      </c>
      <c r="D83" s="441" t="s">
        <v>616</v>
      </c>
      <c r="E83" s="474">
        <v>30000</v>
      </c>
      <c r="F83" s="474">
        <v>30000</v>
      </c>
      <c r="G83" s="474">
        <v>30000</v>
      </c>
      <c r="H83" s="474">
        <v>30000</v>
      </c>
      <c r="I83" s="474">
        <v>30000</v>
      </c>
      <c r="J83" s="475" t="s">
        <v>617</v>
      </c>
      <c r="K83" s="416" t="s">
        <v>618</v>
      </c>
      <c r="L83" s="416"/>
      <c r="M83" s="417" t="s">
        <v>468</v>
      </c>
    </row>
    <row r="84" spans="1:13" x14ac:dyDescent="0.3">
      <c r="A84" s="398"/>
      <c r="B84" s="485" t="s">
        <v>619</v>
      </c>
      <c r="C84" s="485" t="s">
        <v>620</v>
      </c>
      <c r="D84" s="444" t="s">
        <v>621</v>
      </c>
      <c r="E84" s="421"/>
      <c r="F84" s="421"/>
      <c r="G84" s="421"/>
      <c r="H84" s="421"/>
      <c r="I84" s="421"/>
      <c r="J84" s="477"/>
      <c r="K84" s="424" t="s">
        <v>623</v>
      </c>
      <c r="L84" s="424"/>
      <c r="M84" s="425"/>
    </row>
    <row r="85" spans="1:13" x14ac:dyDescent="0.3">
      <c r="A85" s="398"/>
      <c r="B85" s="485"/>
      <c r="C85" s="485" t="s">
        <v>622</v>
      </c>
      <c r="D85" s="444"/>
      <c r="E85" s="421"/>
      <c r="F85" s="421"/>
      <c r="G85" s="421"/>
      <c r="H85" s="421"/>
      <c r="I85" s="421"/>
      <c r="J85" s="477"/>
      <c r="K85" s="424" t="s">
        <v>624</v>
      </c>
      <c r="L85" s="424"/>
      <c r="M85" s="425"/>
    </row>
    <row r="86" spans="1:13" x14ac:dyDescent="0.3">
      <c r="A86" s="434"/>
      <c r="B86" s="486"/>
      <c r="C86" s="486"/>
      <c r="D86" s="483"/>
      <c r="E86" s="436"/>
      <c r="F86" s="436"/>
      <c r="G86" s="436"/>
      <c r="H86" s="436"/>
      <c r="I86" s="436"/>
      <c r="J86" s="483"/>
      <c r="K86" s="483"/>
      <c r="L86" s="483"/>
      <c r="M86" s="437"/>
    </row>
    <row r="87" spans="1:13" x14ac:dyDescent="0.3">
      <c r="A87" s="391">
        <f>A83+1</f>
        <v>15</v>
      </c>
      <c r="B87" s="461" t="s">
        <v>625</v>
      </c>
      <c r="C87" s="411" t="s">
        <v>626</v>
      </c>
      <c r="D87" s="441" t="s">
        <v>528</v>
      </c>
      <c r="E87" s="474">
        <v>2500</v>
      </c>
      <c r="F87" s="474">
        <v>2500</v>
      </c>
      <c r="G87" s="474">
        <v>2500</v>
      </c>
      <c r="H87" s="474">
        <v>2500</v>
      </c>
      <c r="I87" s="474">
        <v>2500</v>
      </c>
      <c r="J87" s="415" t="s">
        <v>529</v>
      </c>
      <c r="K87" s="416" t="s">
        <v>627</v>
      </c>
      <c r="L87" s="416"/>
      <c r="M87" s="417" t="s">
        <v>628</v>
      </c>
    </row>
    <row r="88" spans="1:13" x14ac:dyDescent="0.3">
      <c r="A88" s="398"/>
      <c r="B88" s="485"/>
      <c r="C88" s="419" t="s">
        <v>629</v>
      </c>
      <c r="D88" s="444" t="s">
        <v>630</v>
      </c>
      <c r="E88" s="421"/>
      <c r="F88" s="421"/>
      <c r="G88" s="421"/>
      <c r="H88" s="421"/>
      <c r="I88" s="421"/>
      <c r="J88" s="423"/>
      <c r="K88" s="424" t="s">
        <v>629</v>
      </c>
      <c r="L88" s="424"/>
      <c r="M88" s="425" t="s">
        <v>631</v>
      </c>
    </row>
    <row r="89" spans="1:13" x14ac:dyDescent="0.3">
      <c r="A89" s="398"/>
      <c r="B89" s="485"/>
      <c r="C89" s="419"/>
      <c r="D89" s="444" t="s">
        <v>632</v>
      </c>
      <c r="E89" s="421"/>
      <c r="F89" s="421"/>
      <c r="G89" s="421"/>
      <c r="H89" s="421"/>
      <c r="I89" s="421"/>
      <c r="J89" s="423"/>
      <c r="K89" s="424"/>
      <c r="L89" s="424"/>
      <c r="M89" s="425"/>
    </row>
    <row r="90" spans="1:13" x14ac:dyDescent="0.3">
      <c r="A90" s="434"/>
      <c r="B90" s="486"/>
      <c r="C90" s="433"/>
      <c r="D90" s="448"/>
      <c r="E90" s="436"/>
      <c r="F90" s="436"/>
      <c r="G90" s="436"/>
      <c r="H90" s="436"/>
      <c r="I90" s="436"/>
      <c r="J90" s="431"/>
      <c r="K90" s="432"/>
      <c r="L90" s="432"/>
      <c r="M90" s="437"/>
    </row>
    <row r="91" spans="1:13" x14ac:dyDescent="0.3">
      <c r="A91" s="391">
        <f>A87+1</f>
        <v>16</v>
      </c>
      <c r="B91" s="411" t="s">
        <v>633</v>
      </c>
      <c r="C91" s="411" t="s">
        <v>634</v>
      </c>
      <c r="D91" s="441" t="s">
        <v>528</v>
      </c>
      <c r="E91" s="474">
        <v>4500</v>
      </c>
      <c r="F91" s="474">
        <v>4500</v>
      </c>
      <c r="G91" s="474">
        <v>4500</v>
      </c>
      <c r="H91" s="474">
        <v>4500</v>
      </c>
      <c r="I91" s="474">
        <v>4500</v>
      </c>
      <c r="J91" s="415" t="s">
        <v>529</v>
      </c>
      <c r="K91" s="416" t="s">
        <v>635</v>
      </c>
      <c r="L91" s="416"/>
      <c r="M91" s="417" t="s">
        <v>628</v>
      </c>
    </row>
    <row r="92" spans="1:13" x14ac:dyDescent="0.3">
      <c r="A92" s="398"/>
      <c r="B92" s="419" t="s">
        <v>636</v>
      </c>
      <c r="C92" s="419" t="s">
        <v>637</v>
      </c>
      <c r="D92" s="444" t="s">
        <v>638</v>
      </c>
      <c r="E92" s="421"/>
      <c r="F92" s="421"/>
      <c r="G92" s="421"/>
      <c r="H92" s="421"/>
      <c r="I92" s="421"/>
      <c r="J92" s="423"/>
      <c r="K92" s="424" t="s">
        <v>639</v>
      </c>
      <c r="L92" s="424"/>
      <c r="M92" s="425" t="s">
        <v>631</v>
      </c>
    </row>
    <row r="93" spans="1:13" x14ac:dyDescent="0.3">
      <c r="A93" s="398"/>
      <c r="B93" s="419"/>
      <c r="C93" s="419"/>
      <c r="D93" s="444" t="s">
        <v>640</v>
      </c>
      <c r="E93" s="421"/>
      <c r="F93" s="421"/>
      <c r="G93" s="421"/>
      <c r="H93" s="421"/>
      <c r="I93" s="421"/>
      <c r="J93" s="423"/>
      <c r="K93" s="424" t="s">
        <v>641</v>
      </c>
      <c r="L93" s="424"/>
      <c r="M93" s="425"/>
    </row>
    <row r="94" spans="1:13" x14ac:dyDescent="0.3">
      <c r="A94" s="434"/>
      <c r="B94" s="433"/>
      <c r="C94" s="433"/>
      <c r="D94" s="448" t="s">
        <v>636</v>
      </c>
      <c r="E94" s="436">
        <f>E91+E87+E83+E78</f>
        <v>187000</v>
      </c>
      <c r="F94" s="436">
        <f>F91+F87+F83+F78</f>
        <v>187000</v>
      </c>
      <c r="G94" s="436">
        <f>G91+G87+G83+G78</f>
        <v>187000</v>
      </c>
      <c r="H94" s="436">
        <f>H91+H87+H83+H78</f>
        <v>187000</v>
      </c>
      <c r="I94" s="436">
        <f>I91+I87+I83+I78</f>
        <v>187000</v>
      </c>
      <c r="J94" s="431"/>
      <c r="K94" s="432"/>
      <c r="L94" s="432"/>
      <c r="M94" s="437"/>
    </row>
    <row r="95" spans="1:13" x14ac:dyDescent="0.3">
      <c r="A95" s="540">
        <f>A77+1</f>
        <v>95</v>
      </c>
      <c r="B95" s="540"/>
      <c r="C95" s="540"/>
      <c r="D95" s="540"/>
      <c r="E95" s="540"/>
      <c r="F95" s="540"/>
      <c r="G95" s="540"/>
      <c r="H95" s="540"/>
      <c r="I95" s="540"/>
      <c r="J95" s="540"/>
      <c r="K95" s="540"/>
      <c r="L95" s="540"/>
      <c r="M95" s="540"/>
    </row>
    <row r="96" spans="1:13" x14ac:dyDescent="0.3">
      <c r="A96" s="391">
        <f>A91+1</f>
        <v>17</v>
      </c>
      <c r="B96" s="411" t="s">
        <v>642</v>
      </c>
      <c r="C96" s="411" t="s">
        <v>626</v>
      </c>
      <c r="D96" s="441" t="s">
        <v>528</v>
      </c>
      <c r="E96" s="474">
        <v>5000</v>
      </c>
      <c r="F96" s="474">
        <v>5000</v>
      </c>
      <c r="G96" s="474">
        <v>5000</v>
      </c>
      <c r="H96" s="474">
        <v>5000</v>
      </c>
      <c r="I96" s="474">
        <v>5000</v>
      </c>
      <c r="J96" s="415" t="s">
        <v>529</v>
      </c>
      <c r="K96" s="487" t="s">
        <v>635</v>
      </c>
      <c r="L96" s="487"/>
      <c r="M96" s="417" t="s">
        <v>628</v>
      </c>
    </row>
    <row r="97" spans="1:13" x14ac:dyDescent="0.3">
      <c r="A97" s="398"/>
      <c r="B97" s="419" t="s">
        <v>643</v>
      </c>
      <c r="C97" s="419" t="s">
        <v>629</v>
      </c>
      <c r="D97" s="444" t="s">
        <v>644</v>
      </c>
      <c r="E97" s="421"/>
      <c r="F97" s="421"/>
      <c r="G97" s="421"/>
      <c r="H97" s="421"/>
      <c r="I97" s="421"/>
      <c r="J97" s="423"/>
      <c r="K97" s="420" t="s">
        <v>639</v>
      </c>
      <c r="L97" s="420"/>
      <c r="M97" s="425" t="s">
        <v>631</v>
      </c>
    </row>
    <row r="98" spans="1:13" x14ac:dyDescent="0.3">
      <c r="A98" s="398"/>
      <c r="B98" s="419" t="s">
        <v>645</v>
      </c>
      <c r="C98" s="419"/>
      <c r="D98" s="444" t="s">
        <v>646</v>
      </c>
      <c r="E98" s="421"/>
      <c r="F98" s="421"/>
      <c r="G98" s="421"/>
      <c r="H98" s="421"/>
      <c r="I98" s="421"/>
      <c r="J98" s="423"/>
      <c r="K98" s="420" t="s">
        <v>641</v>
      </c>
      <c r="L98" s="420"/>
      <c r="M98" s="425"/>
    </row>
    <row r="99" spans="1:13" x14ac:dyDescent="0.3">
      <c r="A99" s="398"/>
      <c r="B99" s="419" t="s">
        <v>647</v>
      </c>
      <c r="C99" s="419"/>
      <c r="D99" s="444" t="s">
        <v>648</v>
      </c>
      <c r="E99" s="421"/>
      <c r="F99" s="421"/>
      <c r="G99" s="421"/>
      <c r="H99" s="421"/>
      <c r="I99" s="421"/>
      <c r="J99" s="423"/>
      <c r="K99" s="420"/>
      <c r="L99" s="420"/>
      <c r="M99" s="419"/>
    </row>
    <row r="100" spans="1:13" x14ac:dyDescent="0.3">
      <c r="A100" s="434"/>
      <c r="B100" s="433"/>
      <c r="C100" s="433"/>
      <c r="D100" s="448" t="s">
        <v>647</v>
      </c>
      <c r="E100" s="436"/>
      <c r="F100" s="436"/>
      <c r="G100" s="436"/>
      <c r="H100" s="436"/>
      <c r="I100" s="436"/>
      <c r="J100" s="431"/>
      <c r="K100" s="428"/>
      <c r="L100" s="428"/>
      <c r="M100" s="433"/>
    </row>
    <row r="101" spans="1:13" x14ac:dyDescent="0.3">
      <c r="A101" s="460">
        <f>A96+1</f>
        <v>18</v>
      </c>
      <c r="B101" s="411" t="s">
        <v>649</v>
      </c>
      <c r="C101" s="473" t="s">
        <v>626</v>
      </c>
      <c r="D101" s="441" t="s">
        <v>528</v>
      </c>
      <c r="E101" s="488">
        <v>30000</v>
      </c>
      <c r="F101" s="474">
        <v>30000</v>
      </c>
      <c r="G101" s="488">
        <v>30000</v>
      </c>
      <c r="H101" s="474">
        <v>30000</v>
      </c>
      <c r="I101" s="474">
        <v>30000</v>
      </c>
      <c r="J101" s="415" t="s">
        <v>529</v>
      </c>
      <c r="K101" s="416" t="s">
        <v>635</v>
      </c>
      <c r="L101" s="464"/>
      <c r="M101" s="417" t="s">
        <v>628</v>
      </c>
    </row>
    <row r="102" spans="1:13" x14ac:dyDescent="0.3">
      <c r="A102" s="462"/>
      <c r="B102" s="419" t="s">
        <v>650</v>
      </c>
      <c r="C102" s="418" t="s">
        <v>629</v>
      </c>
      <c r="D102" s="444" t="s">
        <v>651</v>
      </c>
      <c r="E102" s="422"/>
      <c r="F102" s="421"/>
      <c r="G102" s="422"/>
      <c r="H102" s="421"/>
      <c r="I102" s="421"/>
      <c r="J102" s="423"/>
      <c r="K102" s="424" t="s">
        <v>639</v>
      </c>
      <c r="M102" s="425" t="s">
        <v>631</v>
      </c>
    </row>
    <row r="103" spans="1:13" x14ac:dyDescent="0.3">
      <c r="A103" s="462"/>
      <c r="B103" s="419" t="s">
        <v>652</v>
      </c>
      <c r="D103" s="444" t="s">
        <v>653</v>
      </c>
      <c r="E103" s="422"/>
      <c r="F103" s="421"/>
      <c r="G103" s="422"/>
      <c r="H103" s="421"/>
      <c r="I103" s="421"/>
      <c r="J103" s="423"/>
      <c r="K103" s="424" t="s">
        <v>641</v>
      </c>
      <c r="M103" s="425"/>
    </row>
    <row r="104" spans="1:13" x14ac:dyDescent="0.3">
      <c r="A104" s="462"/>
      <c r="B104" s="419"/>
      <c r="D104" s="444" t="s">
        <v>654</v>
      </c>
      <c r="E104" s="422"/>
      <c r="F104" s="421"/>
      <c r="G104" s="422"/>
      <c r="H104" s="421"/>
      <c r="I104" s="421"/>
      <c r="J104" s="423"/>
      <c r="K104" s="432"/>
      <c r="M104" s="437"/>
    </row>
    <row r="105" spans="1:13" x14ac:dyDescent="0.3">
      <c r="A105" s="391">
        <f>A101+1</f>
        <v>19</v>
      </c>
      <c r="B105" s="411" t="s">
        <v>655</v>
      </c>
      <c r="C105" s="411" t="s">
        <v>656</v>
      </c>
      <c r="D105" s="441" t="s">
        <v>528</v>
      </c>
      <c r="E105" s="474">
        <v>30000</v>
      </c>
      <c r="F105" s="474">
        <v>30000</v>
      </c>
      <c r="G105" s="474">
        <v>30000</v>
      </c>
      <c r="H105" s="474">
        <v>30000</v>
      </c>
      <c r="I105" s="474">
        <v>30000</v>
      </c>
      <c r="J105" s="415" t="s">
        <v>529</v>
      </c>
      <c r="K105" s="416" t="s">
        <v>657</v>
      </c>
      <c r="L105" s="416"/>
      <c r="M105" s="417" t="s">
        <v>628</v>
      </c>
    </row>
    <row r="106" spans="1:13" x14ac:dyDescent="0.3">
      <c r="A106" s="398"/>
      <c r="B106" s="419" t="s">
        <v>658</v>
      </c>
      <c r="C106" s="419" t="s">
        <v>659</v>
      </c>
      <c r="D106" s="444" t="s">
        <v>651</v>
      </c>
      <c r="E106" s="421"/>
      <c r="F106" s="421"/>
      <c r="G106" s="421"/>
      <c r="H106" s="421"/>
      <c r="I106" s="421"/>
      <c r="J106" s="423"/>
      <c r="K106" s="424" t="s">
        <v>660</v>
      </c>
      <c r="L106" s="424"/>
      <c r="M106" s="425" t="s">
        <v>631</v>
      </c>
    </row>
    <row r="107" spans="1:13" x14ac:dyDescent="0.3">
      <c r="A107" s="398"/>
      <c r="B107" s="419" t="s">
        <v>661</v>
      </c>
      <c r="C107" s="419" t="s">
        <v>662</v>
      </c>
      <c r="D107" s="444" t="s">
        <v>663</v>
      </c>
      <c r="E107" s="421"/>
      <c r="F107" s="421"/>
      <c r="G107" s="421"/>
      <c r="H107" s="421"/>
      <c r="I107" s="421"/>
      <c r="J107" s="423"/>
      <c r="K107" s="424"/>
      <c r="L107" s="424"/>
      <c r="M107" s="419"/>
    </row>
    <row r="108" spans="1:13" x14ac:dyDescent="0.3">
      <c r="A108" s="434"/>
      <c r="B108" s="433" t="s">
        <v>664</v>
      </c>
      <c r="C108" s="433"/>
      <c r="D108" s="448" t="s">
        <v>665</v>
      </c>
      <c r="E108" s="436"/>
      <c r="F108" s="436"/>
      <c r="G108" s="436"/>
      <c r="H108" s="436"/>
      <c r="I108" s="436"/>
      <c r="J108" s="431"/>
      <c r="K108" s="432"/>
      <c r="L108" s="432"/>
      <c r="M108" s="433"/>
    </row>
    <row r="109" spans="1:13" x14ac:dyDescent="0.3">
      <c r="A109" s="391">
        <f>A105+1</f>
        <v>20</v>
      </c>
      <c r="B109" s="411" t="s">
        <v>666</v>
      </c>
      <c r="C109" s="411" t="s">
        <v>626</v>
      </c>
      <c r="D109" s="441" t="s">
        <v>528</v>
      </c>
      <c r="E109" s="474">
        <v>2500</v>
      </c>
      <c r="F109" s="474">
        <v>2500</v>
      </c>
      <c r="G109" s="474">
        <v>2500</v>
      </c>
      <c r="H109" s="474">
        <v>2500</v>
      </c>
      <c r="I109" s="474">
        <v>2500</v>
      </c>
      <c r="J109" s="415" t="s">
        <v>529</v>
      </c>
      <c r="K109" s="416" t="s">
        <v>635</v>
      </c>
      <c r="L109" s="487"/>
      <c r="M109" s="489" t="s">
        <v>628</v>
      </c>
    </row>
    <row r="110" spans="1:13" x14ac:dyDescent="0.3">
      <c r="A110" s="398"/>
      <c r="B110" s="419" t="s">
        <v>667</v>
      </c>
      <c r="C110" s="419" t="s">
        <v>629</v>
      </c>
      <c r="D110" s="444" t="s">
        <v>668</v>
      </c>
      <c r="E110" s="421"/>
      <c r="F110" s="421"/>
      <c r="G110" s="421"/>
      <c r="H110" s="421"/>
      <c r="I110" s="421"/>
      <c r="J110" s="423"/>
      <c r="K110" s="424" t="s">
        <v>639</v>
      </c>
      <c r="L110" s="420"/>
      <c r="M110" s="479" t="s">
        <v>631</v>
      </c>
    </row>
    <row r="111" spans="1:13" x14ac:dyDescent="0.3">
      <c r="A111" s="398"/>
      <c r="B111" s="419"/>
      <c r="C111" s="419"/>
      <c r="D111" s="444" t="s">
        <v>669</v>
      </c>
      <c r="E111" s="421"/>
      <c r="F111" s="421"/>
      <c r="G111" s="421"/>
      <c r="H111" s="421"/>
      <c r="I111" s="421"/>
      <c r="J111" s="423"/>
      <c r="K111" s="424" t="s">
        <v>641</v>
      </c>
      <c r="L111" s="420"/>
      <c r="M111" s="479"/>
    </row>
    <row r="112" spans="1:13" x14ac:dyDescent="0.3">
      <c r="A112" s="434"/>
      <c r="B112" s="433"/>
      <c r="C112" s="433"/>
      <c r="D112" s="448" t="s">
        <v>670</v>
      </c>
      <c r="E112" s="436">
        <f>E109+E105+E101+E96</f>
        <v>67500</v>
      </c>
      <c r="F112" s="436">
        <f t="shared" ref="F112:I112" si="4">F109+F105+F101+F96</f>
        <v>67500</v>
      </c>
      <c r="G112" s="436">
        <f t="shared" si="4"/>
        <v>67500</v>
      </c>
      <c r="H112" s="436">
        <f t="shared" si="4"/>
        <v>67500</v>
      </c>
      <c r="I112" s="436">
        <f t="shared" si="4"/>
        <v>67500</v>
      </c>
      <c r="J112" s="431"/>
      <c r="K112" s="432"/>
      <c r="L112" s="428"/>
      <c r="M112" s="481"/>
    </row>
    <row r="113" spans="1:13" x14ac:dyDescent="0.3">
      <c r="A113" s="438"/>
      <c r="D113" s="478"/>
      <c r="E113" s="422"/>
      <c r="F113" s="422"/>
      <c r="G113" s="422"/>
      <c r="H113" s="422"/>
      <c r="I113" s="422"/>
      <c r="J113" s="440"/>
      <c r="M113" s="490"/>
    </row>
    <row r="114" spans="1:13" x14ac:dyDescent="0.3">
      <c r="A114" s="551">
        <f>A95+1</f>
        <v>96</v>
      </c>
      <c r="B114" s="551"/>
      <c r="C114" s="551"/>
      <c r="D114" s="551"/>
      <c r="E114" s="551"/>
      <c r="F114" s="551"/>
      <c r="G114" s="551"/>
      <c r="H114" s="551"/>
      <c r="I114" s="551"/>
      <c r="J114" s="551"/>
      <c r="K114" s="551"/>
      <c r="L114" s="551"/>
      <c r="M114" s="551"/>
    </row>
    <row r="115" spans="1:13" x14ac:dyDescent="0.3">
      <c r="A115" s="391">
        <f>A109+1</f>
        <v>21</v>
      </c>
      <c r="B115" s="411" t="s">
        <v>671</v>
      </c>
      <c r="C115" s="411" t="s">
        <v>626</v>
      </c>
      <c r="D115" s="441" t="s">
        <v>528</v>
      </c>
      <c r="E115" s="474">
        <v>2500</v>
      </c>
      <c r="F115" s="474">
        <v>2500</v>
      </c>
      <c r="G115" s="474">
        <v>2500</v>
      </c>
      <c r="H115" s="474">
        <v>2500</v>
      </c>
      <c r="I115" s="474">
        <v>2500</v>
      </c>
      <c r="J115" s="415" t="s">
        <v>529</v>
      </c>
      <c r="K115" s="416" t="s">
        <v>635</v>
      </c>
      <c r="L115" s="416"/>
      <c r="M115" s="417" t="s">
        <v>628</v>
      </c>
    </row>
    <row r="116" spans="1:13" x14ac:dyDescent="0.3">
      <c r="A116" s="398"/>
      <c r="B116" s="419" t="s">
        <v>672</v>
      </c>
      <c r="C116" s="419" t="s">
        <v>629</v>
      </c>
      <c r="D116" s="444" t="s">
        <v>668</v>
      </c>
      <c r="E116" s="445"/>
      <c r="F116" s="445"/>
      <c r="G116" s="445"/>
      <c r="H116" s="445"/>
      <c r="I116" s="445"/>
      <c r="J116" s="423"/>
      <c r="K116" s="424" t="s">
        <v>639</v>
      </c>
      <c r="L116" s="424"/>
      <c r="M116" s="425" t="s">
        <v>631</v>
      </c>
    </row>
    <row r="117" spans="1:13" x14ac:dyDescent="0.3">
      <c r="A117" s="398"/>
      <c r="B117" s="419" t="s">
        <v>673</v>
      </c>
      <c r="C117" s="419"/>
      <c r="D117" s="424" t="s">
        <v>674</v>
      </c>
      <c r="E117" s="445"/>
      <c r="F117" s="445"/>
      <c r="G117" s="445"/>
      <c r="H117" s="445"/>
      <c r="I117" s="445"/>
      <c r="J117" s="423"/>
      <c r="K117" s="424" t="s">
        <v>641</v>
      </c>
      <c r="L117" s="424"/>
      <c r="M117" s="425"/>
    </row>
    <row r="118" spans="1:13" x14ac:dyDescent="0.3">
      <c r="A118" s="398"/>
      <c r="B118" s="419" t="s">
        <v>675</v>
      </c>
      <c r="C118" s="419"/>
      <c r="D118" s="424" t="s">
        <v>676</v>
      </c>
      <c r="E118" s="445"/>
      <c r="F118" s="445"/>
      <c r="G118" s="445"/>
      <c r="H118" s="445"/>
      <c r="I118" s="445"/>
      <c r="J118" s="423"/>
      <c r="K118" s="424"/>
      <c r="L118" s="424"/>
      <c r="M118" s="419"/>
    </row>
    <row r="119" spans="1:13" x14ac:dyDescent="0.3">
      <c r="A119" s="434"/>
      <c r="B119" s="433" t="s">
        <v>677</v>
      </c>
      <c r="C119" s="433"/>
      <c r="D119" s="432" t="s">
        <v>678</v>
      </c>
      <c r="E119" s="454"/>
      <c r="F119" s="454"/>
      <c r="G119" s="454"/>
      <c r="H119" s="454"/>
      <c r="I119" s="454"/>
      <c r="J119" s="431"/>
      <c r="K119" s="432"/>
      <c r="L119" s="432"/>
      <c r="M119" s="433"/>
    </row>
    <row r="120" spans="1:13" x14ac:dyDescent="0.3">
      <c r="A120" s="391">
        <f>A115+1</f>
        <v>22</v>
      </c>
      <c r="B120" s="411" t="s">
        <v>679</v>
      </c>
      <c r="C120" s="411" t="s">
        <v>680</v>
      </c>
      <c r="D120" s="441" t="s">
        <v>528</v>
      </c>
      <c r="E120" s="474">
        <v>18000</v>
      </c>
      <c r="F120" s="474">
        <v>18000</v>
      </c>
      <c r="G120" s="474">
        <v>18000</v>
      </c>
      <c r="H120" s="474">
        <v>18000</v>
      </c>
      <c r="I120" s="474">
        <v>18000</v>
      </c>
      <c r="J120" s="415" t="s">
        <v>529</v>
      </c>
      <c r="K120" s="416" t="s">
        <v>635</v>
      </c>
      <c r="L120" s="416"/>
      <c r="M120" s="417" t="s">
        <v>628</v>
      </c>
    </row>
    <row r="121" spans="1:13" x14ac:dyDescent="0.3">
      <c r="A121" s="398"/>
      <c r="B121" s="419" t="s">
        <v>681</v>
      </c>
      <c r="C121" s="419" t="s">
        <v>682</v>
      </c>
      <c r="D121" s="444" t="s">
        <v>638</v>
      </c>
      <c r="E121" s="421"/>
      <c r="F121" s="421"/>
      <c r="G121" s="421"/>
      <c r="H121" s="421"/>
      <c r="I121" s="421"/>
      <c r="J121" s="423"/>
      <c r="K121" s="424" t="s">
        <v>683</v>
      </c>
      <c r="L121" s="424"/>
      <c r="M121" s="425" t="s">
        <v>631</v>
      </c>
    </row>
    <row r="122" spans="1:13" x14ac:dyDescent="0.3">
      <c r="A122" s="398"/>
      <c r="B122" s="419"/>
      <c r="C122" s="419"/>
      <c r="D122" s="424" t="s">
        <v>684</v>
      </c>
      <c r="E122" s="421"/>
      <c r="F122" s="421"/>
      <c r="G122" s="421"/>
      <c r="H122" s="421"/>
      <c r="I122" s="421"/>
      <c r="J122" s="423"/>
      <c r="K122" s="424" t="s">
        <v>681</v>
      </c>
      <c r="L122" s="424"/>
      <c r="M122" s="419"/>
    </row>
    <row r="123" spans="1:13" x14ac:dyDescent="0.3">
      <c r="A123" s="434"/>
      <c r="B123" s="433"/>
      <c r="C123" s="433"/>
      <c r="D123" s="432" t="s">
        <v>685</v>
      </c>
      <c r="E123" s="436"/>
      <c r="F123" s="436"/>
      <c r="G123" s="436"/>
      <c r="H123" s="436"/>
      <c r="I123" s="436"/>
      <c r="J123" s="431"/>
      <c r="K123" s="432"/>
      <c r="L123" s="432"/>
      <c r="M123" s="433"/>
    </row>
    <row r="124" spans="1:13" x14ac:dyDescent="0.3">
      <c r="A124" s="391">
        <f>A120+1</f>
        <v>23</v>
      </c>
      <c r="B124" s="411" t="s">
        <v>686</v>
      </c>
      <c r="C124" s="411" t="s">
        <v>626</v>
      </c>
      <c r="D124" s="441" t="s">
        <v>528</v>
      </c>
      <c r="E124" s="474">
        <v>4000</v>
      </c>
      <c r="F124" s="474">
        <v>4000</v>
      </c>
      <c r="G124" s="474">
        <v>4000</v>
      </c>
      <c r="H124" s="474">
        <v>4000</v>
      </c>
      <c r="I124" s="474">
        <v>4000</v>
      </c>
      <c r="J124" s="491" t="s">
        <v>529</v>
      </c>
      <c r="K124" s="466" t="s">
        <v>635</v>
      </c>
      <c r="L124" s="466"/>
      <c r="M124" s="417" t="s">
        <v>628</v>
      </c>
    </row>
    <row r="125" spans="1:13" x14ac:dyDescent="0.3">
      <c r="A125" s="398"/>
      <c r="B125" s="419" t="s">
        <v>687</v>
      </c>
      <c r="C125" s="419" t="s">
        <v>629</v>
      </c>
      <c r="D125" s="444" t="s">
        <v>580</v>
      </c>
      <c r="E125" s="421"/>
      <c r="F125" s="421"/>
      <c r="G125" s="421"/>
      <c r="H125" s="421"/>
      <c r="I125" s="421"/>
      <c r="J125" s="492"/>
      <c r="K125" s="468" t="s">
        <v>639</v>
      </c>
      <c r="L125" s="468"/>
      <c r="M125" s="425" t="s">
        <v>631</v>
      </c>
    </row>
    <row r="126" spans="1:13" x14ac:dyDescent="0.3">
      <c r="A126" s="398"/>
      <c r="B126" s="419" t="s">
        <v>688</v>
      </c>
      <c r="C126" s="419"/>
      <c r="D126" s="424" t="s">
        <v>689</v>
      </c>
      <c r="E126" s="421"/>
      <c r="F126" s="421"/>
      <c r="G126" s="421"/>
      <c r="H126" s="421"/>
      <c r="I126" s="445"/>
      <c r="J126" s="492"/>
      <c r="K126" s="468" t="s">
        <v>641</v>
      </c>
      <c r="L126" s="468"/>
      <c r="M126" s="425"/>
    </row>
    <row r="127" spans="1:13" x14ac:dyDescent="0.3">
      <c r="A127" s="434"/>
      <c r="B127" s="433" t="s">
        <v>652</v>
      </c>
      <c r="C127" s="433"/>
      <c r="D127" s="432" t="s">
        <v>690</v>
      </c>
      <c r="E127" s="436"/>
      <c r="F127" s="436"/>
      <c r="G127" s="436"/>
      <c r="H127" s="436"/>
      <c r="I127" s="436"/>
      <c r="J127" s="431"/>
      <c r="K127" s="432"/>
      <c r="L127" s="432"/>
      <c r="M127" s="433"/>
    </row>
    <row r="128" spans="1:13" x14ac:dyDescent="0.3">
      <c r="A128" s="391">
        <f>A124+1</f>
        <v>24</v>
      </c>
      <c r="B128" s="411" t="s">
        <v>691</v>
      </c>
      <c r="C128" s="461" t="s">
        <v>692</v>
      </c>
      <c r="D128" s="441" t="s">
        <v>528</v>
      </c>
      <c r="E128" s="474">
        <v>5000</v>
      </c>
      <c r="F128" s="474">
        <v>5000</v>
      </c>
      <c r="G128" s="474">
        <v>5000</v>
      </c>
      <c r="H128" s="474">
        <v>5000</v>
      </c>
      <c r="I128" s="474">
        <v>5000</v>
      </c>
      <c r="J128" s="415" t="s">
        <v>529</v>
      </c>
      <c r="K128" s="416" t="s">
        <v>635</v>
      </c>
      <c r="L128" s="416"/>
      <c r="M128" s="417" t="s">
        <v>628</v>
      </c>
    </row>
    <row r="129" spans="1:13" x14ac:dyDescent="0.3">
      <c r="A129" s="398"/>
      <c r="B129" s="419" t="s">
        <v>693</v>
      </c>
      <c r="C129" s="418" t="s">
        <v>694</v>
      </c>
      <c r="D129" s="444" t="s">
        <v>695</v>
      </c>
      <c r="E129" s="421"/>
      <c r="F129" s="421"/>
      <c r="G129" s="421"/>
      <c r="H129" s="421"/>
      <c r="I129" s="421"/>
      <c r="J129" s="423"/>
      <c r="K129" s="424" t="s">
        <v>639</v>
      </c>
      <c r="L129" s="424"/>
      <c r="M129" s="425" t="s">
        <v>631</v>
      </c>
    </row>
    <row r="130" spans="1:13" x14ac:dyDescent="0.3">
      <c r="A130" s="398"/>
      <c r="B130" s="419" t="s">
        <v>696</v>
      </c>
      <c r="C130" s="418" t="s">
        <v>697</v>
      </c>
      <c r="D130" s="424" t="s">
        <v>698</v>
      </c>
      <c r="E130" s="421"/>
      <c r="F130" s="421"/>
      <c r="G130" s="421"/>
      <c r="H130" s="421"/>
      <c r="I130" s="421"/>
      <c r="J130" s="423"/>
      <c r="K130" s="424" t="s">
        <v>641</v>
      </c>
      <c r="L130" s="424"/>
      <c r="M130" s="425"/>
    </row>
    <row r="131" spans="1:13" x14ac:dyDescent="0.3">
      <c r="A131" s="398"/>
      <c r="B131" s="419" t="s">
        <v>699</v>
      </c>
      <c r="C131" s="485" t="s">
        <v>700</v>
      </c>
      <c r="D131" s="424"/>
      <c r="E131" s="421"/>
      <c r="F131" s="421"/>
      <c r="G131" s="421"/>
      <c r="H131" s="421"/>
      <c r="I131" s="421"/>
      <c r="J131" s="423"/>
      <c r="K131" s="424"/>
      <c r="L131" s="424"/>
      <c r="M131" s="425"/>
    </row>
    <row r="132" spans="1:13" x14ac:dyDescent="0.3">
      <c r="A132" s="434"/>
      <c r="B132" s="433" t="s">
        <v>701</v>
      </c>
      <c r="C132" s="486" t="s">
        <v>702</v>
      </c>
      <c r="D132" s="432"/>
      <c r="E132" s="436"/>
      <c r="F132" s="436"/>
      <c r="G132" s="436"/>
      <c r="H132" s="436"/>
      <c r="I132" s="436"/>
      <c r="J132" s="431"/>
      <c r="K132" s="432"/>
      <c r="L132" s="432"/>
      <c r="M132" s="437"/>
    </row>
    <row r="133" spans="1:13" x14ac:dyDescent="0.3">
      <c r="A133" s="540">
        <f>A114+1</f>
        <v>97</v>
      </c>
      <c r="B133" s="540"/>
      <c r="C133" s="540"/>
      <c r="D133" s="540"/>
      <c r="E133" s="540"/>
      <c r="F133" s="540"/>
      <c r="G133" s="540"/>
      <c r="H133" s="540"/>
      <c r="I133" s="540"/>
      <c r="J133" s="540"/>
      <c r="K133" s="540"/>
      <c r="L133" s="540"/>
      <c r="M133" s="540"/>
    </row>
    <row r="134" spans="1:13" x14ac:dyDescent="0.3">
      <c r="A134" s="391">
        <f>A128+1</f>
        <v>25</v>
      </c>
      <c r="B134" s="493" t="s">
        <v>703</v>
      </c>
      <c r="C134" s="411" t="s">
        <v>704</v>
      </c>
      <c r="D134" s="416" t="s">
        <v>703</v>
      </c>
      <c r="E134" s="474">
        <v>25000</v>
      </c>
      <c r="F134" s="474">
        <v>25000</v>
      </c>
      <c r="G134" s="474">
        <v>25000</v>
      </c>
      <c r="H134" s="474">
        <v>25000</v>
      </c>
      <c r="I134" s="474">
        <v>25000</v>
      </c>
      <c r="J134" s="415" t="s">
        <v>529</v>
      </c>
      <c r="K134" s="416" t="s">
        <v>705</v>
      </c>
      <c r="L134" s="416"/>
      <c r="M134" s="417" t="s">
        <v>706</v>
      </c>
    </row>
    <row r="135" spans="1:13" x14ac:dyDescent="0.3">
      <c r="A135" s="398"/>
      <c r="B135" s="494" t="s">
        <v>707</v>
      </c>
      <c r="C135" s="419" t="s">
        <v>708</v>
      </c>
      <c r="D135" s="424" t="s">
        <v>707</v>
      </c>
      <c r="E135" s="421"/>
      <c r="F135" s="421"/>
      <c r="G135" s="421"/>
      <c r="H135" s="421"/>
      <c r="I135" s="421"/>
      <c r="J135" s="423"/>
      <c r="K135" s="424"/>
      <c r="L135" s="424"/>
      <c r="M135" s="425" t="s">
        <v>709</v>
      </c>
    </row>
    <row r="136" spans="1:13" x14ac:dyDescent="0.3">
      <c r="A136" s="398"/>
      <c r="B136" s="494" t="s">
        <v>710</v>
      </c>
      <c r="C136" s="419" t="s">
        <v>711</v>
      </c>
      <c r="D136" s="424" t="s">
        <v>710</v>
      </c>
      <c r="E136" s="421"/>
      <c r="F136" s="421"/>
      <c r="G136" s="421"/>
      <c r="H136" s="421"/>
      <c r="I136" s="422"/>
      <c r="J136" s="423"/>
      <c r="K136" s="424"/>
      <c r="L136" s="424"/>
      <c r="M136" s="425" t="s">
        <v>712</v>
      </c>
    </row>
    <row r="137" spans="1:13" x14ac:dyDescent="0.3">
      <c r="A137" s="398"/>
      <c r="B137" s="494" t="s">
        <v>713</v>
      </c>
      <c r="C137" s="419" t="s">
        <v>714</v>
      </c>
      <c r="D137" s="424" t="s">
        <v>713</v>
      </c>
      <c r="E137" s="421"/>
      <c r="F137" s="421"/>
      <c r="G137" s="421"/>
      <c r="H137" s="421"/>
      <c r="I137" s="422"/>
      <c r="J137" s="423"/>
      <c r="K137" s="424"/>
      <c r="L137" s="424"/>
      <c r="M137" s="425" t="s">
        <v>715</v>
      </c>
    </row>
    <row r="138" spans="1:13" x14ac:dyDescent="0.3">
      <c r="A138" s="398"/>
      <c r="B138" s="494" t="s">
        <v>705</v>
      </c>
      <c r="C138" s="419"/>
      <c r="D138" s="424" t="s">
        <v>716</v>
      </c>
      <c r="E138" s="421">
        <v>50000</v>
      </c>
      <c r="F138" s="421">
        <v>50000</v>
      </c>
      <c r="G138" s="421">
        <v>50000</v>
      </c>
      <c r="H138" s="421">
        <v>50000</v>
      </c>
      <c r="I138" s="421">
        <v>50000</v>
      </c>
      <c r="J138" s="423"/>
      <c r="K138" s="424"/>
      <c r="L138" s="424"/>
      <c r="M138" s="419" t="s">
        <v>717</v>
      </c>
    </row>
    <row r="139" spans="1:13" x14ac:dyDescent="0.3">
      <c r="A139" s="398"/>
      <c r="B139" s="494"/>
      <c r="C139" s="419"/>
      <c r="D139" s="424"/>
      <c r="E139" s="421"/>
      <c r="F139" s="421"/>
      <c r="G139" s="421"/>
      <c r="H139" s="421"/>
      <c r="I139" s="421"/>
      <c r="J139" s="423"/>
      <c r="K139" s="424"/>
      <c r="L139" s="424"/>
      <c r="M139" s="419"/>
    </row>
    <row r="140" spans="1:13" x14ac:dyDescent="0.3">
      <c r="A140" s="398"/>
      <c r="B140" s="494"/>
      <c r="C140" s="419"/>
      <c r="D140" s="424" t="s">
        <v>718</v>
      </c>
      <c r="E140" s="421">
        <v>10000</v>
      </c>
      <c r="F140" s="421">
        <v>10000</v>
      </c>
      <c r="G140" s="421">
        <v>10000</v>
      </c>
      <c r="H140" s="421">
        <v>10000</v>
      </c>
      <c r="I140" s="421">
        <v>10000</v>
      </c>
      <c r="J140" s="423"/>
      <c r="K140" s="424"/>
      <c r="L140" s="424"/>
      <c r="M140" s="419"/>
    </row>
    <row r="141" spans="1:13" x14ac:dyDescent="0.3">
      <c r="A141" s="398"/>
      <c r="B141" s="494"/>
      <c r="C141" s="419"/>
      <c r="D141" s="424" t="s">
        <v>719</v>
      </c>
      <c r="E141" s="421"/>
      <c r="F141" s="421"/>
      <c r="G141" s="421"/>
      <c r="H141" s="421"/>
      <c r="I141" s="421"/>
      <c r="J141" s="423"/>
      <c r="K141" s="424"/>
      <c r="L141" s="424"/>
      <c r="M141" s="419"/>
    </row>
    <row r="142" spans="1:13" x14ac:dyDescent="0.3">
      <c r="A142" s="398"/>
      <c r="B142" s="494"/>
      <c r="C142" s="419"/>
      <c r="D142" s="424" t="s">
        <v>720</v>
      </c>
      <c r="E142" s="421">
        <v>10000</v>
      </c>
      <c r="F142" s="421">
        <v>10000</v>
      </c>
      <c r="G142" s="421">
        <v>10000</v>
      </c>
      <c r="H142" s="421">
        <v>10000</v>
      </c>
      <c r="I142" s="421">
        <v>10000</v>
      </c>
      <c r="J142" s="423"/>
      <c r="K142" s="424"/>
      <c r="L142" s="424"/>
      <c r="M142" s="419"/>
    </row>
    <row r="143" spans="1:13" x14ac:dyDescent="0.3">
      <c r="A143" s="434"/>
      <c r="B143" s="495"/>
      <c r="C143" s="433"/>
      <c r="D143" s="432"/>
      <c r="E143" s="436"/>
      <c r="F143" s="436"/>
      <c r="G143" s="436"/>
      <c r="H143" s="436"/>
      <c r="I143" s="436"/>
      <c r="J143" s="431"/>
      <c r="K143" s="432"/>
      <c r="L143" s="432"/>
      <c r="M143" s="437"/>
    </row>
    <row r="144" spans="1:13" x14ac:dyDescent="0.3">
      <c r="A144" s="391">
        <f>A134+1</f>
        <v>26</v>
      </c>
      <c r="B144" s="411" t="s">
        <v>721</v>
      </c>
      <c r="C144" s="411" t="s">
        <v>722</v>
      </c>
      <c r="D144" s="416" t="s">
        <v>721</v>
      </c>
      <c r="E144" s="474">
        <v>10000</v>
      </c>
      <c r="F144" s="474">
        <v>10000</v>
      </c>
      <c r="G144" s="474">
        <v>10000</v>
      </c>
      <c r="H144" s="474">
        <v>10000</v>
      </c>
      <c r="I144" s="474">
        <v>10000</v>
      </c>
      <c r="J144" s="491" t="s">
        <v>529</v>
      </c>
      <c r="K144" s="416" t="s">
        <v>635</v>
      </c>
      <c r="L144" s="487"/>
      <c r="M144" s="489" t="s">
        <v>628</v>
      </c>
    </row>
    <row r="145" spans="1:13" x14ac:dyDescent="0.3">
      <c r="A145" s="398"/>
      <c r="B145" s="419" t="s">
        <v>723</v>
      </c>
      <c r="C145" s="419" t="s">
        <v>724</v>
      </c>
      <c r="D145" s="424" t="s">
        <v>723</v>
      </c>
      <c r="E145" s="421"/>
      <c r="F145" s="421"/>
      <c r="G145" s="421"/>
      <c r="H145" s="421"/>
      <c r="I145" s="421"/>
      <c r="J145" s="492"/>
      <c r="K145" s="424" t="s">
        <v>639</v>
      </c>
      <c r="L145" s="420"/>
      <c r="M145" s="479" t="s">
        <v>631</v>
      </c>
    </row>
    <row r="146" spans="1:13" x14ac:dyDescent="0.3">
      <c r="A146" s="398"/>
      <c r="B146" s="419" t="s">
        <v>725</v>
      </c>
      <c r="C146" s="419" t="s">
        <v>726</v>
      </c>
      <c r="D146" s="424" t="s">
        <v>725</v>
      </c>
      <c r="E146" s="421"/>
      <c r="F146" s="421"/>
      <c r="G146" s="421"/>
      <c r="H146" s="421"/>
      <c r="I146" s="445"/>
      <c r="J146" s="492"/>
      <c r="K146" s="424" t="s">
        <v>641</v>
      </c>
      <c r="L146" s="420"/>
      <c r="M146" s="452"/>
    </row>
    <row r="147" spans="1:13" x14ac:dyDescent="0.3">
      <c r="A147" s="398"/>
      <c r="B147" s="419" t="s">
        <v>727</v>
      </c>
      <c r="C147" s="419" t="s">
        <v>728</v>
      </c>
      <c r="D147" s="424" t="s">
        <v>727</v>
      </c>
      <c r="E147" s="421"/>
      <c r="F147" s="421"/>
      <c r="G147" s="421"/>
      <c r="H147" s="421"/>
      <c r="I147" s="445"/>
      <c r="J147" s="492"/>
      <c r="K147" s="424"/>
      <c r="L147" s="420"/>
      <c r="M147" s="452"/>
    </row>
    <row r="148" spans="1:13" x14ac:dyDescent="0.3">
      <c r="A148" s="391">
        <f>A144+1</f>
        <v>27</v>
      </c>
      <c r="B148" s="411" t="s">
        <v>721</v>
      </c>
      <c r="C148" s="411" t="s">
        <v>722</v>
      </c>
      <c r="D148" s="416" t="s">
        <v>721</v>
      </c>
      <c r="E148" s="474">
        <v>10000</v>
      </c>
      <c r="F148" s="474">
        <v>10000</v>
      </c>
      <c r="G148" s="474">
        <v>10000</v>
      </c>
      <c r="H148" s="474">
        <v>10000</v>
      </c>
      <c r="I148" s="474">
        <v>10000</v>
      </c>
      <c r="J148" s="491" t="s">
        <v>529</v>
      </c>
      <c r="K148" s="416" t="s">
        <v>635</v>
      </c>
      <c r="L148" s="487"/>
      <c r="M148" s="489" t="s">
        <v>628</v>
      </c>
    </row>
    <row r="149" spans="1:13" x14ac:dyDescent="0.3">
      <c r="A149" s="398"/>
      <c r="B149" s="418" t="s">
        <v>729</v>
      </c>
      <c r="C149" s="419" t="s">
        <v>724</v>
      </c>
      <c r="D149" s="424" t="s">
        <v>723</v>
      </c>
      <c r="E149" s="421"/>
      <c r="F149" s="421"/>
      <c r="G149" s="421"/>
      <c r="H149" s="421"/>
      <c r="I149" s="421"/>
      <c r="J149" s="492"/>
      <c r="K149" s="424" t="s">
        <v>639</v>
      </c>
      <c r="L149" s="420"/>
      <c r="M149" s="479" t="s">
        <v>631</v>
      </c>
    </row>
    <row r="150" spans="1:13" x14ac:dyDescent="0.3">
      <c r="A150" s="398"/>
      <c r="B150" s="419" t="s">
        <v>730</v>
      </c>
      <c r="C150" s="419"/>
      <c r="D150" s="424" t="s">
        <v>2056</v>
      </c>
      <c r="E150" s="421"/>
      <c r="F150" s="421"/>
      <c r="G150" s="421"/>
      <c r="H150" s="421"/>
      <c r="I150" s="445"/>
      <c r="J150" s="492"/>
      <c r="K150" s="424" t="s">
        <v>641</v>
      </c>
      <c r="L150" s="420"/>
      <c r="M150" s="452"/>
    </row>
    <row r="151" spans="1:13" x14ac:dyDescent="0.3">
      <c r="A151" s="434"/>
      <c r="B151" s="433"/>
      <c r="C151" s="433"/>
      <c r="D151" s="432"/>
      <c r="E151" s="436">
        <f>E148+E144+E142+E140+E138+E134+E128+E120+E115</f>
        <v>140500</v>
      </c>
      <c r="F151" s="436">
        <f>F148+F144+F142+F140+F138+F134+F128+F120+F115</f>
        <v>140500</v>
      </c>
      <c r="G151" s="436">
        <f>G148+G144+G142+G140+G138+G134+G128+G120+G115</f>
        <v>140500</v>
      </c>
      <c r="H151" s="436">
        <f>H148+H144+H142+H140+H138+H134+H128+H120+H115</f>
        <v>140500</v>
      </c>
      <c r="I151" s="436">
        <f>I148+I144+I142+I140+I138+I134+I128+I120+I115</f>
        <v>140500</v>
      </c>
      <c r="J151" s="496"/>
      <c r="K151" s="432"/>
      <c r="L151" s="428"/>
      <c r="M151" s="456"/>
    </row>
    <row r="152" spans="1:13" x14ac:dyDescent="0.3">
      <c r="A152" s="540">
        <f>A133+1</f>
        <v>98</v>
      </c>
      <c r="B152" s="540"/>
      <c r="C152" s="540"/>
      <c r="D152" s="540"/>
      <c r="E152" s="540"/>
      <c r="F152" s="540"/>
      <c r="G152" s="540"/>
      <c r="H152" s="540"/>
      <c r="I152" s="540"/>
      <c r="J152" s="540"/>
      <c r="K152" s="540"/>
      <c r="L152" s="540"/>
      <c r="M152" s="540"/>
    </row>
    <row r="153" spans="1:13" x14ac:dyDescent="0.3">
      <c r="A153" s="391">
        <f>A148+1</f>
        <v>28</v>
      </c>
      <c r="B153" s="411" t="s">
        <v>731</v>
      </c>
      <c r="C153" s="461" t="s">
        <v>732</v>
      </c>
      <c r="D153" s="441" t="s">
        <v>733</v>
      </c>
      <c r="E153" s="474">
        <v>10000</v>
      </c>
      <c r="F153" s="474">
        <v>10000</v>
      </c>
      <c r="G153" s="474">
        <v>10000</v>
      </c>
      <c r="H153" s="474">
        <v>10000</v>
      </c>
      <c r="I153" s="474">
        <v>10000</v>
      </c>
      <c r="J153" s="415" t="s">
        <v>529</v>
      </c>
      <c r="K153" s="416" t="s">
        <v>734</v>
      </c>
      <c r="L153" s="416"/>
      <c r="M153" s="475" t="s">
        <v>735</v>
      </c>
    </row>
    <row r="154" spans="1:13" x14ac:dyDescent="0.3">
      <c r="A154" s="398"/>
      <c r="B154" s="419"/>
      <c r="C154" s="418" t="s">
        <v>736</v>
      </c>
      <c r="D154" s="444" t="s">
        <v>665</v>
      </c>
      <c r="E154" s="421"/>
      <c r="F154" s="421"/>
      <c r="G154" s="421"/>
      <c r="H154" s="421"/>
      <c r="I154" s="421"/>
      <c r="J154" s="423"/>
      <c r="K154" s="424" t="s">
        <v>40</v>
      </c>
      <c r="L154" s="424"/>
      <c r="M154" s="425" t="s">
        <v>737</v>
      </c>
    </row>
    <row r="155" spans="1:13" x14ac:dyDescent="0.3">
      <c r="A155" s="434"/>
      <c r="B155" s="433"/>
      <c r="C155" s="433"/>
      <c r="D155" s="424"/>
      <c r="E155" s="436"/>
      <c r="F155" s="436"/>
      <c r="G155" s="436"/>
      <c r="H155" s="436"/>
      <c r="I155" s="436"/>
      <c r="J155" s="431"/>
      <c r="K155" s="432"/>
      <c r="L155" s="432"/>
      <c r="M155" s="437"/>
    </row>
    <row r="156" spans="1:13" x14ac:dyDescent="0.3">
      <c r="A156" s="391">
        <f>A153+1</f>
        <v>29</v>
      </c>
      <c r="B156" s="411" t="s">
        <v>2004</v>
      </c>
      <c r="C156" s="497" t="s">
        <v>2007</v>
      </c>
      <c r="D156" s="441" t="s">
        <v>738</v>
      </c>
      <c r="E156" s="498">
        <v>10000</v>
      </c>
      <c r="F156" s="474">
        <v>10000</v>
      </c>
      <c r="G156" s="474">
        <v>10000</v>
      </c>
      <c r="H156" s="474">
        <v>10000</v>
      </c>
      <c r="I156" s="474">
        <v>10000</v>
      </c>
      <c r="J156" s="415" t="s">
        <v>529</v>
      </c>
      <c r="K156" s="416" t="s">
        <v>2005</v>
      </c>
      <c r="L156" s="416"/>
      <c r="M156" s="475" t="s">
        <v>735</v>
      </c>
    </row>
    <row r="157" spans="1:13" x14ac:dyDescent="0.3">
      <c r="A157" s="398"/>
      <c r="B157" s="419"/>
      <c r="D157" s="424" t="s">
        <v>1502</v>
      </c>
      <c r="E157" s="499"/>
      <c r="F157" s="421"/>
      <c r="G157" s="421"/>
      <c r="H157" s="421"/>
      <c r="I157" s="421"/>
      <c r="J157" s="423"/>
      <c r="K157" s="424" t="s">
        <v>2006</v>
      </c>
      <c r="L157" s="424"/>
      <c r="M157" s="425" t="s">
        <v>737</v>
      </c>
    </row>
    <row r="158" spans="1:13" x14ac:dyDescent="0.3">
      <c r="A158" s="398"/>
      <c r="B158" s="419"/>
      <c r="D158" s="424"/>
      <c r="E158" s="499"/>
      <c r="F158" s="421"/>
      <c r="G158" s="421"/>
      <c r="H158" s="421"/>
      <c r="I158" s="421"/>
      <c r="J158" s="423"/>
      <c r="K158" s="424"/>
      <c r="L158" s="424"/>
      <c r="M158" s="425"/>
    </row>
    <row r="159" spans="1:13" x14ac:dyDescent="0.3">
      <c r="A159" s="434"/>
      <c r="B159" s="433"/>
      <c r="C159" s="495"/>
      <c r="D159" s="432"/>
      <c r="E159" s="500"/>
      <c r="F159" s="436"/>
      <c r="G159" s="436"/>
      <c r="H159" s="436"/>
      <c r="I159" s="436"/>
      <c r="J159" s="431"/>
      <c r="K159" s="432"/>
      <c r="L159" s="432"/>
      <c r="M159" s="437"/>
    </row>
    <row r="160" spans="1:13" x14ac:dyDescent="0.3">
      <c r="A160" s="391">
        <f>A156+1</f>
        <v>30</v>
      </c>
      <c r="B160" s="411" t="s">
        <v>739</v>
      </c>
      <c r="C160" s="461" t="s">
        <v>740</v>
      </c>
      <c r="D160" s="444" t="s">
        <v>741</v>
      </c>
      <c r="E160" s="474">
        <v>10000</v>
      </c>
      <c r="F160" s="474">
        <v>10000</v>
      </c>
      <c r="G160" s="474">
        <v>10000</v>
      </c>
      <c r="H160" s="474">
        <v>10000</v>
      </c>
      <c r="I160" s="474">
        <v>10000</v>
      </c>
      <c r="J160" s="415" t="s">
        <v>529</v>
      </c>
      <c r="K160" s="416" t="s">
        <v>742</v>
      </c>
      <c r="L160" s="416"/>
      <c r="M160" s="417" t="s">
        <v>743</v>
      </c>
    </row>
    <row r="161" spans="1:13" x14ac:dyDescent="0.3">
      <c r="A161" s="398"/>
      <c r="B161" s="419" t="s">
        <v>433</v>
      </c>
      <c r="D161" s="444" t="s">
        <v>744</v>
      </c>
      <c r="E161" s="421"/>
      <c r="F161" s="421"/>
      <c r="G161" s="421"/>
      <c r="H161" s="421"/>
      <c r="I161" s="421"/>
      <c r="J161" s="423"/>
      <c r="K161" s="424" t="s">
        <v>745</v>
      </c>
      <c r="L161" s="424"/>
      <c r="M161" s="425" t="s">
        <v>746</v>
      </c>
    </row>
    <row r="162" spans="1:13" x14ac:dyDescent="0.3">
      <c r="A162" s="398"/>
      <c r="B162" s="419"/>
      <c r="D162" s="424" t="s">
        <v>747</v>
      </c>
      <c r="E162" s="421"/>
      <c r="F162" s="421"/>
      <c r="G162" s="421"/>
      <c r="H162" s="421"/>
      <c r="I162" s="421"/>
      <c r="J162" s="423"/>
      <c r="K162" s="424"/>
      <c r="L162" s="424"/>
      <c r="M162" s="425" t="s">
        <v>1852</v>
      </c>
    </row>
    <row r="163" spans="1:13" x14ac:dyDescent="0.3">
      <c r="A163" s="434"/>
      <c r="B163" s="433"/>
      <c r="C163" s="433"/>
      <c r="D163" s="432" t="s">
        <v>748</v>
      </c>
      <c r="E163" s="436"/>
      <c r="F163" s="436"/>
      <c r="G163" s="436"/>
      <c r="H163" s="436"/>
      <c r="I163" s="436"/>
      <c r="J163" s="431"/>
      <c r="K163" s="432"/>
      <c r="L163" s="432"/>
      <c r="M163" s="437" t="s">
        <v>1318</v>
      </c>
    </row>
    <row r="164" spans="1:13" x14ac:dyDescent="0.3">
      <c r="A164" s="391">
        <f>A160+1</f>
        <v>31</v>
      </c>
      <c r="B164" s="411" t="s">
        <v>749</v>
      </c>
      <c r="C164" s="461" t="s">
        <v>750</v>
      </c>
      <c r="D164" s="441" t="s">
        <v>751</v>
      </c>
      <c r="E164" s="474">
        <v>10000</v>
      </c>
      <c r="F164" s="474">
        <v>10000</v>
      </c>
      <c r="G164" s="474">
        <v>10000</v>
      </c>
      <c r="H164" s="474">
        <v>10000</v>
      </c>
      <c r="I164" s="474">
        <v>10000</v>
      </c>
      <c r="J164" s="415" t="s">
        <v>529</v>
      </c>
      <c r="K164" s="416" t="s">
        <v>752</v>
      </c>
      <c r="L164" s="416"/>
      <c r="M164" s="417" t="s">
        <v>743</v>
      </c>
    </row>
    <row r="165" spans="1:13" x14ac:dyDescent="0.3">
      <c r="A165" s="398"/>
      <c r="B165" s="419" t="s">
        <v>753</v>
      </c>
      <c r="D165" s="444"/>
      <c r="E165" s="421"/>
      <c r="F165" s="421"/>
      <c r="G165" s="421"/>
      <c r="H165" s="421"/>
      <c r="I165" s="421"/>
      <c r="J165" s="423"/>
      <c r="K165" s="424" t="s">
        <v>754</v>
      </c>
      <c r="L165" s="424"/>
      <c r="M165" s="425" t="s">
        <v>746</v>
      </c>
    </row>
    <row r="166" spans="1:13" x14ac:dyDescent="0.3">
      <c r="A166" s="434"/>
      <c r="B166" s="433"/>
      <c r="C166" s="435"/>
      <c r="D166" s="432"/>
      <c r="E166" s="436"/>
      <c r="F166" s="436"/>
      <c r="G166" s="436"/>
      <c r="H166" s="436"/>
      <c r="I166" s="436"/>
      <c r="J166" s="431"/>
      <c r="K166" s="432"/>
      <c r="L166" s="432"/>
      <c r="M166" s="437" t="s">
        <v>1515</v>
      </c>
    </row>
    <row r="167" spans="1:13" x14ac:dyDescent="0.3">
      <c r="A167" s="391">
        <f>A164+1</f>
        <v>32</v>
      </c>
      <c r="B167" s="411" t="s">
        <v>755</v>
      </c>
      <c r="C167" s="461" t="s">
        <v>756</v>
      </c>
      <c r="D167" s="441" t="s">
        <v>757</v>
      </c>
      <c r="E167" s="474">
        <v>10000</v>
      </c>
      <c r="F167" s="474">
        <v>10000</v>
      </c>
      <c r="G167" s="474">
        <v>10000</v>
      </c>
      <c r="H167" s="474">
        <v>10000</v>
      </c>
      <c r="I167" s="474">
        <v>10000</v>
      </c>
      <c r="J167" s="415" t="s">
        <v>529</v>
      </c>
      <c r="K167" s="416" t="s">
        <v>758</v>
      </c>
      <c r="L167" s="416"/>
      <c r="M167" s="417" t="s">
        <v>35</v>
      </c>
    </row>
    <row r="168" spans="1:13" x14ac:dyDescent="0.3">
      <c r="A168" s="398"/>
      <c r="B168" s="419" t="s">
        <v>759</v>
      </c>
      <c r="C168" s="418" t="s">
        <v>760</v>
      </c>
      <c r="D168" s="444"/>
      <c r="E168" s="421"/>
      <c r="F168" s="421"/>
      <c r="G168" s="421"/>
      <c r="H168" s="421"/>
      <c r="I168" s="421"/>
      <c r="J168" s="423"/>
      <c r="K168" s="424"/>
      <c r="L168" s="424"/>
      <c r="M168" s="425"/>
    </row>
    <row r="169" spans="1:13" x14ac:dyDescent="0.3">
      <c r="A169" s="434"/>
      <c r="B169" s="433"/>
      <c r="C169" s="433"/>
      <c r="D169" s="432"/>
      <c r="E169" s="436">
        <f>SUM(E153:E168)</f>
        <v>50000</v>
      </c>
      <c r="F169" s="436">
        <f t="shared" ref="F169:I169" si="5">SUM(F153:F168)</f>
        <v>50000</v>
      </c>
      <c r="G169" s="436">
        <f t="shared" si="5"/>
        <v>50000</v>
      </c>
      <c r="H169" s="436">
        <f t="shared" si="5"/>
        <v>50000</v>
      </c>
      <c r="I169" s="436">
        <f t="shared" si="5"/>
        <v>50000</v>
      </c>
      <c r="J169" s="431"/>
      <c r="K169" s="432"/>
      <c r="L169" s="432"/>
      <c r="M169" s="437"/>
    </row>
    <row r="170" spans="1:13" x14ac:dyDescent="0.3">
      <c r="A170" s="438"/>
      <c r="E170" s="422"/>
      <c r="F170" s="422"/>
      <c r="G170" s="422"/>
      <c r="H170" s="422"/>
      <c r="I170" s="422"/>
      <c r="J170" s="440"/>
      <c r="M170" s="490"/>
    </row>
    <row r="171" spans="1:13" x14ac:dyDescent="0.3">
      <c r="A171" s="540">
        <f>A152+1</f>
        <v>99</v>
      </c>
      <c r="B171" s="540"/>
      <c r="C171" s="540"/>
      <c r="D171" s="540"/>
      <c r="E171" s="540"/>
      <c r="F171" s="540"/>
      <c r="G171" s="540"/>
      <c r="H171" s="540"/>
      <c r="I171" s="540"/>
      <c r="J171" s="540"/>
      <c r="K171" s="540"/>
      <c r="L171" s="540"/>
      <c r="M171" s="540"/>
    </row>
    <row r="172" spans="1:13" x14ac:dyDescent="0.3">
      <c r="A172" s="391">
        <f>A167+1</f>
        <v>33</v>
      </c>
      <c r="B172" s="410" t="s">
        <v>761</v>
      </c>
      <c r="C172" s="461" t="s">
        <v>762</v>
      </c>
      <c r="D172" s="441" t="s">
        <v>763</v>
      </c>
      <c r="E172" s="474">
        <v>50000</v>
      </c>
      <c r="F172" s="474">
        <v>50000</v>
      </c>
      <c r="G172" s="474">
        <v>50000</v>
      </c>
      <c r="H172" s="474">
        <v>50000</v>
      </c>
      <c r="I172" s="474">
        <v>50000</v>
      </c>
      <c r="J172" s="475" t="s">
        <v>529</v>
      </c>
      <c r="K172" s="416" t="s">
        <v>764</v>
      </c>
      <c r="L172" s="416"/>
      <c r="M172" s="417" t="s">
        <v>455</v>
      </c>
    </row>
    <row r="173" spans="1:13" x14ac:dyDescent="0.3">
      <c r="A173" s="398"/>
      <c r="B173" s="501" t="s">
        <v>765</v>
      </c>
      <c r="C173" s="494" t="s">
        <v>766</v>
      </c>
      <c r="D173" s="444" t="s">
        <v>767</v>
      </c>
      <c r="E173" s="421"/>
      <c r="F173" s="421"/>
      <c r="G173" s="421"/>
      <c r="H173" s="421"/>
      <c r="I173" s="421"/>
      <c r="J173" s="477"/>
      <c r="K173" s="424" t="s">
        <v>768</v>
      </c>
      <c r="L173" s="424"/>
      <c r="M173" s="425" t="s">
        <v>737</v>
      </c>
    </row>
    <row r="174" spans="1:13" x14ac:dyDescent="0.3">
      <c r="A174" s="398"/>
      <c r="B174" s="501" t="s">
        <v>769</v>
      </c>
      <c r="C174" s="425"/>
      <c r="D174" s="502"/>
      <c r="E174" s="421"/>
      <c r="F174" s="421"/>
      <c r="G174" s="421"/>
      <c r="H174" s="421"/>
      <c r="I174" s="421"/>
      <c r="J174" s="477"/>
      <c r="K174" s="477"/>
      <c r="L174" s="477"/>
      <c r="M174" s="425"/>
    </row>
    <row r="175" spans="1:13" x14ac:dyDescent="0.3">
      <c r="A175" s="434"/>
      <c r="B175" s="503" t="s">
        <v>770</v>
      </c>
      <c r="C175" s="437"/>
      <c r="D175" s="504"/>
      <c r="E175" s="436"/>
      <c r="F175" s="436"/>
      <c r="G175" s="436"/>
      <c r="H175" s="436"/>
      <c r="I175" s="436"/>
      <c r="J175" s="483"/>
      <c r="K175" s="483"/>
      <c r="L175" s="483"/>
      <c r="M175" s="437"/>
    </row>
    <row r="176" spans="1:13" x14ac:dyDescent="0.3">
      <c r="A176" s="391">
        <f>A172+1</f>
        <v>34</v>
      </c>
      <c r="B176" s="411" t="s">
        <v>773</v>
      </c>
      <c r="C176" s="461" t="s">
        <v>762</v>
      </c>
      <c r="D176" s="441" t="s">
        <v>763</v>
      </c>
      <c r="E176" s="474">
        <v>10000</v>
      </c>
      <c r="F176" s="474">
        <v>10000</v>
      </c>
      <c r="G176" s="474">
        <v>10000</v>
      </c>
      <c r="H176" s="474">
        <v>10000</v>
      </c>
      <c r="I176" s="474">
        <v>10000</v>
      </c>
      <c r="J176" s="415" t="s">
        <v>529</v>
      </c>
      <c r="K176" s="416" t="s">
        <v>771</v>
      </c>
      <c r="L176" s="416"/>
      <c r="M176" s="417" t="s">
        <v>455</v>
      </c>
    </row>
    <row r="177" spans="1:13" x14ac:dyDescent="0.3">
      <c r="A177" s="398"/>
      <c r="B177" s="419" t="s">
        <v>774</v>
      </c>
      <c r="C177" s="418" t="s">
        <v>766</v>
      </c>
      <c r="D177" s="444" t="s">
        <v>767</v>
      </c>
      <c r="E177" s="421"/>
      <c r="F177" s="421"/>
      <c r="G177" s="421"/>
      <c r="H177" s="421"/>
      <c r="I177" s="421"/>
      <c r="J177" s="423"/>
      <c r="K177" s="424" t="s">
        <v>772</v>
      </c>
      <c r="L177" s="424"/>
      <c r="M177" s="425" t="s">
        <v>737</v>
      </c>
    </row>
    <row r="178" spans="1:13" x14ac:dyDescent="0.3">
      <c r="A178" s="398"/>
      <c r="B178" s="419"/>
      <c r="D178" s="424"/>
      <c r="E178" s="421"/>
      <c r="F178" s="421"/>
      <c r="G178" s="421"/>
      <c r="H178" s="421"/>
      <c r="I178" s="421"/>
      <c r="J178" s="423"/>
      <c r="K178" s="424"/>
      <c r="L178" s="424"/>
      <c r="M178" s="425"/>
    </row>
    <row r="179" spans="1:13" x14ac:dyDescent="0.3">
      <c r="A179" s="398"/>
      <c r="B179" s="419"/>
      <c r="C179" s="419"/>
      <c r="D179" s="424"/>
      <c r="E179" s="421"/>
      <c r="F179" s="421"/>
      <c r="G179" s="421"/>
      <c r="H179" s="421"/>
      <c r="I179" s="421"/>
      <c r="J179" s="423"/>
      <c r="K179" s="424"/>
      <c r="L179" s="424"/>
      <c r="M179" s="425"/>
    </row>
    <row r="180" spans="1:13" x14ac:dyDescent="0.3">
      <c r="A180" s="391">
        <f>A176+1</f>
        <v>35</v>
      </c>
      <c r="B180" s="411" t="s">
        <v>1990</v>
      </c>
      <c r="C180" s="411" t="s">
        <v>1992</v>
      </c>
      <c r="D180" s="411" t="s">
        <v>1994</v>
      </c>
      <c r="E180" s="505">
        <v>2500000</v>
      </c>
      <c r="F180" s="505">
        <v>2500000</v>
      </c>
      <c r="G180" s="505">
        <v>2500000</v>
      </c>
      <c r="H180" s="505">
        <v>2500000</v>
      </c>
      <c r="I180" s="505">
        <v>2500000</v>
      </c>
      <c r="J180" s="411"/>
      <c r="K180" s="411" t="s">
        <v>1996</v>
      </c>
      <c r="L180" s="411"/>
      <c r="M180" s="411" t="s">
        <v>468</v>
      </c>
    </row>
    <row r="181" spans="1:13" x14ac:dyDescent="0.3">
      <c r="A181" s="398"/>
      <c r="B181" s="419" t="s">
        <v>1991</v>
      </c>
      <c r="C181" s="419" t="s">
        <v>1993</v>
      </c>
      <c r="D181" s="419" t="s">
        <v>1995</v>
      </c>
      <c r="E181" s="419"/>
      <c r="F181" s="419"/>
      <c r="G181" s="419"/>
      <c r="H181" s="419"/>
      <c r="I181" s="419"/>
      <c r="J181" s="419"/>
      <c r="K181" s="419" t="s">
        <v>1997</v>
      </c>
      <c r="L181" s="419"/>
      <c r="M181" s="419"/>
    </row>
    <row r="182" spans="1:13" x14ac:dyDescent="0.3">
      <c r="A182" s="398"/>
      <c r="B182" s="419" t="s">
        <v>1179</v>
      </c>
      <c r="C182" s="419"/>
      <c r="D182" s="419"/>
      <c r="E182" s="419"/>
      <c r="F182" s="419"/>
      <c r="G182" s="419"/>
      <c r="H182" s="419"/>
      <c r="I182" s="419"/>
      <c r="J182" s="419"/>
      <c r="K182" s="419"/>
      <c r="L182" s="419"/>
      <c r="M182" s="419"/>
    </row>
    <row r="183" spans="1:13" x14ac:dyDescent="0.3">
      <c r="A183" s="434"/>
      <c r="B183" s="433"/>
      <c r="C183" s="433"/>
      <c r="D183" s="433"/>
      <c r="E183" s="433"/>
      <c r="F183" s="433"/>
      <c r="G183" s="433"/>
      <c r="H183" s="433"/>
      <c r="I183" s="433"/>
      <c r="J183" s="433"/>
      <c r="K183" s="433"/>
      <c r="L183" s="433"/>
      <c r="M183" s="433"/>
    </row>
    <row r="184" spans="1:13" x14ac:dyDescent="0.3">
      <c r="A184" s="547" t="s">
        <v>775</v>
      </c>
      <c r="B184" s="548"/>
      <c r="C184" s="548"/>
      <c r="D184" s="548"/>
      <c r="E184" s="436">
        <v>35</v>
      </c>
      <c r="F184" s="436">
        <v>35</v>
      </c>
      <c r="G184" s="436">
        <v>35</v>
      </c>
      <c r="H184" s="436">
        <v>35</v>
      </c>
      <c r="I184" s="436">
        <v>35</v>
      </c>
      <c r="J184" s="431"/>
      <c r="K184" s="432"/>
      <c r="L184" s="432"/>
      <c r="M184" s="433"/>
    </row>
    <row r="185" spans="1:13" x14ac:dyDescent="0.3">
      <c r="A185" s="545" t="s">
        <v>776</v>
      </c>
      <c r="B185" s="546"/>
      <c r="C185" s="546"/>
      <c r="D185" s="546"/>
      <c r="E185" s="506">
        <f>E179+E169+E151+E112+E94+E76+E57+E37+E19+E180</f>
        <v>6375000</v>
      </c>
      <c r="F185" s="506">
        <f>F179+F169+F151+F112+F94+F76+F57+F37+F19+F180</f>
        <v>6375000</v>
      </c>
      <c r="G185" s="506">
        <f>G179+G169+G151+G112+G94+G76+G57+G37+G19+G180</f>
        <v>6375000</v>
      </c>
      <c r="H185" s="506">
        <f>H179+H169+H151+H112+H94+H76+H57+H37+H19+H180</f>
        <v>6375000</v>
      </c>
      <c r="I185" s="506">
        <f>I179+I169+I151+I112+I94+I76+I57+I37+I19+I180</f>
        <v>6375000</v>
      </c>
      <c r="J185" s="507"/>
      <c r="K185" s="507"/>
      <c r="L185" s="507"/>
      <c r="M185" s="508"/>
    </row>
    <row r="190" spans="1:13" x14ac:dyDescent="0.3">
      <c r="A190" s="540">
        <f>A171+1</f>
        <v>100</v>
      </c>
      <c r="B190" s="540"/>
      <c r="C190" s="540"/>
      <c r="D190" s="540"/>
      <c r="E190" s="540"/>
      <c r="F190" s="540"/>
      <c r="G190" s="540"/>
      <c r="H190" s="540"/>
      <c r="I190" s="540"/>
      <c r="J190" s="540"/>
      <c r="K190" s="540"/>
      <c r="L190" s="540"/>
      <c r="M190" s="540"/>
    </row>
    <row r="191" spans="1:13" x14ac:dyDescent="0.3">
      <c r="A191" s="539" t="s">
        <v>1518</v>
      </c>
      <c r="B191" s="539"/>
      <c r="C191" s="539"/>
      <c r="D191" s="539"/>
      <c r="E191" s="539"/>
      <c r="F191" s="539"/>
      <c r="G191" s="539"/>
      <c r="H191" s="539"/>
      <c r="I191" s="539"/>
      <c r="J191" s="539"/>
      <c r="K191" s="539"/>
      <c r="L191" s="539"/>
      <c r="M191" s="539"/>
    </row>
    <row r="192" spans="1:13" x14ac:dyDescent="0.3">
      <c r="A192" s="391" t="s">
        <v>5</v>
      </c>
      <c r="B192" s="392" t="s">
        <v>0</v>
      </c>
      <c r="C192" s="393" t="s">
        <v>6</v>
      </c>
      <c r="D192" s="394" t="s">
        <v>7</v>
      </c>
      <c r="E192" s="541" t="s">
        <v>447</v>
      </c>
      <c r="F192" s="542"/>
      <c r="G192" s="542"/>
      <c r="H192" s="542"/>
      <c r="I192" s="543"/>
      <c r="J192" s="395" t="s">
        <v>11</v>
      </c>
      <c r="K192" s="394" t="s">
        <v>15</v>
      </c>
      <c r="L192" s="396" t="s">
        <v>777</v>
      </c>
      <c r="M192" s="397" t="s">
        <v>448</v>
      </c>
    </row>
    <row r="193" spans="1:13" x14ac:dyDescent="0.3">
      <c r="A193" s="398"/>
      <c r="B193" s="399"/>
      <c r="C193" s="400"/>
      <c r="D193" s="401" t="s">
        <v>8</v>
      </c>
      <c r="E193" s="402">
        <v>2566</v>
      </c>
      <c r="F193" s="402">
        <v>2567</v>
      </c>
      <c r="G193" s="402">
        <v>2568</v>
      </c>
      <c r="H193" s="402">
        <v>2569</v>
      </c>
      <c r="I193" s="402">
        <v>2570</v>
      </c>
      <c r="J193" s="403"/>
      <c r="K193" s="404"/>
      <c r="L193" s="405"/>
      <c r="M193" s="406"/>
    </row>
    <row r="194" spans="1:13" x14ac:dyDescent="0.3">
      <c r="A194" s="509"/>
      <c r="B194" s="510"/>
      <c r="C194" s="511"/>
      <c r="D194" s="512"/>
      <c r="E194" s="513" t="s">
        <v>9</v>
      </c>
      <c r="F194" s="513" t="s">
        <v>9</v>
      </c>
      <c r="G194" s="513" t="s">
        <v>9</v>
      </c>
      <c r="H194" s="513" t="s">
        <v>9</v>
      </c>
      <c r="I194" s="513" t="s">
        <v>9</v>
      </c>
      <c r="J194" s="514" t="s">
        <v>449</v>
      </c>
      <c r="K194" s="515" t="s">
        <v>16</v>
      </c>
      <c r="L194" s="516" t="s">
        <v>778</v>
      </c>
      <c r="M194" s="517" t="s">
        <v>450</v>
      </c>
    </row>
    <row r="195" spans="1:13" x14ac:dyDescent="0.3">
      <c r="A195" s="471">
        <v>1</v>
      </c>
      <c r="B195" s="411" t="s">
        <v>1519</v>
      </c>
      <c r="C195" s="411" t="s">
        <v>1521</v>
      </c>
      <c r="D195" s="416" t="s">
        <v>1523</v>
      </c>
      <c r="E195" s="413">
        <v>10000</v>
      </c>
      <c r="F195" s="413">
        <v>10000</v>
      </c>
      <c r="G195" s="413">
        <v>10000</v>
      </c>
      <c r="H195" s="413">
        <v>10000</v>
      </c>
      <c r="I195" s="413">
        <v>10000</v>
      </c>
      <c r="J195" s="416" t="s">
        <v>1514</v>
      </c>
      <c r="K195" s="416" t="s">
        <v>1527</v>
      </c>
      <c r="L195" s="416" t="s">
        <v>1515</v>
      </c>
      <c r="M195" s="411" t="s">
        <v>1515</v>
      </c>
    </row>
    <row r="196" spans="1:13" x14ac:dyDescent="0.3">
      <c r="A196" s="407"/>
      <c r="B196" s="419" t="s">
        <v>1520</v>
      </c>
      <c r="C196" s="419" t="s">
        <v>1522</v>
      </c>
      <c r="D196" s="424"/>
      <c r="E196" s="426"/>
      <c r="F196" s="426"/>
      <c r="G196" s="426"/>
      <c r="H196" s="426"/>
      <c r="I196" s="426"/>
      <c r="J196" s="424" t="s">
        <v>1524</v>
      </c>
      <c r="K196" s="424" t="s">
        <v>1528</v>
      </c>
      <c r="L196" s="424"/>
      <c r="M196" s="419"/>
    </row>
    <row r="197" spans="1:13" x14ac:dyDescent="0.3">
      <c r="A197" s="407"/>
      <c r="B197" s="419"/>
      <c r="C197" s="419"/>
      <c r="D197" s="424"/>
      <c r="E197" s="426"/>
      <c r="F197" s="426"/>
      <c r="G197" s="426"/>
      <c r="H197" s="426"/>
      <c r="I197" s="426"/>
      <c r="J197" s="424" t="s">
        <v>1525</v>
      </c>
      <c r="K197" s="424"/>
      <c r="L197" s="424"/>
      <c r="M197" s="419"/>
    </row>
    <row r="198" spans="1:13" x14ac:dyDescent="0.3">
      <c r="A198" s="407"/>
      <c r="B198" s="419"/>
      <c r="C198" s="419"/>
      <c r="D198" s="424"/>
      <c r="E198" s="426"/>
      <c r="F198" s="426"/>
      <c r="G198" s="426"/>
      <c r="H198" s="426"/>
      <c r="I198" s="426"/>
      <c r="J198" s="424" t="s">
        <v>1526</v>
      </c>
      <c r="K198" s="424"/>
      <c r="L198" s="424"/>
      <c r="M198" s="419"/>
    </row>
    <row r="199" spans="1:13" x14ac:dyDescent="0.3">
      <c r="A199" s="407"/>
      <c r="B199" s="419"/>
      <c r="C199" s="419"/>
      <c r="D199" s="424"/>
      <c r="E199" s="426"/>
      <c r="F199" s="426"/>
      <c r="G199" s="426"/>
      <c r="H199" s="426"/>
      <c r="I199" s="426"/>
      <c r="J199" s="424" t="s">
        <v>840</v>
      </c>
      <c r="K199" s="424"/>
      <c r="L199" s="424"/>
      <c r="M199" s="419"/>
    </row>
    <row r="200" spans="1:13" x14ac:dyDescent="0.3">
      <c r="A200" s="471">
        <v>2</v>
      </c>
      <c r="B200" s="411" t="s">
        <v>1529</v>
      </c>
      <c r="C200" s="411" t="s">
        <v>1532</v>
      </c>
      <c r="D200" s="416" t="s">
        <v>1535</v>
      </c>
      <c r="E200" s="413">
        <v>10000</v>
      </c>
      <c r="F200" s="413">
        <v>10000</v>
      </c>
      <c r="G200" s="413">
        <v>10000</v>
      </c>
      <c r="H200" s="413">
        <v>10000</v>
      </c>
      <c r="I200" s="413">
        <v>10000</v>
      </c>
      <c r="J200" s="416" t="s">
        <v>1514</v>
      </c>
      <c r="K200" s="416" t="s">
        <v>1538</v>
      </c>
      <c r="L200" s="416" t="s">
        <v>1515</v>
      </c>
      <c r="M200" s="411" t="s">
        <v>1515</v>
      </c>
    </row>
    <row r="201" spans="1:13" x14ac:dyDescent="0.3">
      <c r="A201" s="407"/>
      <c r="B201" s="419" t="s">
        <v>1530</v>
      </c>
      <c r="C201" s="419" t="s">
        <v>1533</v>
      </c>
      <c r="D201" s="424" t="s">
        <v>1536</v>
      </c>
      <c r="E201" s="426"/>
      <c r="F201" s="426"/>
      <c r="G201" s="426"/>
      <c r="H201" s="426"/>
      <c r="I201" s="426"/>
      <c r="J201" s="424" t="s">
        <v>1524</v>
      </c>
      <c r="K201" s="424" t="s">
        <v>1539</v>
      </c>
      <c r="L201" s="424"/>
      <c r="M201" s="419"/>
    </row>
    <row r="202" spans="1:13" x14ac:dyDescent="0.3">
      <c r="A202" s="407"/>
      <c r="B202" s="419" t="s">
        <v>1531</v>
      </c>
      <c r="C202" s="419" t="s">
        <v>1534</v>
      </c>
      <c r="D202" s="424"/>
      <c r="E202" s="426"/>
      <c r="F202" s="426"/>
      <c r="G202" s="426"/>
      <c r="H202" s="426"/>
      <c r="I202" s="426"/>
      <c r="J202" s="424" t="s">
        <v>1525</v>
      </c>
      <c r="K202" s="424"/>
      <c r="L202" s="424"/>
      <c r="M202" s="419"/>
    </row>
    <row r="203" spans="1:13" x14ac:dyDescent="0.3">
      <c r="A203" s="407"/>
      <c r="B203" s="419"/>
      <c r="C203" s="419"/>
      <c r="D203" s="424"/>
      <c r="E203" s="426"/>
      <c r="F203" s="426"/>
      <c r="G203" s="426"/>
      <c r="H203" s="426"/>
      <c r="I203" s="426"/>
      <c r="J203" s="424" t="s">
        <v>1537</v>
      </c>
      <c r="K203" s="424"/>
      <c r="L203" s="424"/>
      <c r="M203" s="419"/>
    </row>
    <row r="204" spans="1:13" x14ac:dyDescent="0.3">
      <c r="A204" s="471">
        <v>3</v>
      </c>
      <c r="B204" s="411" t="s">
        <v>1540</v>
      </c>
      <c r="C204" s="411" t="s">
        <v>1541</v>
      </c>
      <c r="D204" s="416" t="s">
        <v>1545</v>
      </c>
      <c r="E204" s="413">
        <v>5000</v>
      </c>
      <c r="F204" s="413">
        <v>5000</v>
      </c>
      <c r="G204" s="413">
        <v>5000</v>
      </c>
      <c r="H204" s="413">
        <v>5000</v>
      </c>
      <c r="I204" s="413">
        <v>5000</v>
      </c>
      <c r="J204" s="416" t="s">
        <v>1514</v>
      </c>
      <c r="K204" s="416" t="s">
        <v>32</v>
      </c>
      <c r="L204" s="416" t="s">
        <v>1515</v>
      </c>
      <c r="M204" s="411" t="s">
        <v>1515</v>
      </c>
    </row>
    <row r="205" spans="1:13" x14ac:dyDescent="0.3">
      <c r="A205" s="407"/>
      <c r="B205" s="419" t="s">
        <v>524</v>
      </c>
      <c r="C205" s="419" t="s">
        <v>1542</v>
      </c>
      <c r="D205" s="424"/>
      <c r="E205" s="426"/>
      <c r="F205" s="426"/>
      <c r="G205" s="426"/>
      <c r="H205" s="426"/>
      <c r="I205" s="426"/>
      <c r="J205" s="424" t="s">
        <v>974</v>
      </c>
      <c r="K205" s="424" t="s">
        <v>1549</v>
      </c>
      <c r="L205" s="424"/>
      <c r="M205" s="419"/>
    </row>
    <row r="206" spans="1:13" x14ac:dyDescent="0.3">
      <c r="A206" s="407"/>
      <c r="B206" s="419"/>
      <c r="C206" s="419" t="s">
        <v>1543</v>
      </c>
      <c r="D206" s="424"/>
      <c r="E206" s="426"/>
      <c r="F206" s="426"/>
      <c r="G206" s="426"/>
      <c r="H206" s="426"/>
      <c r="I206" s="426"/>
      <c r="J206" s="424" t="s">
        <v>1546</v>
      </c>
      <c r="K206" s="424"/>
      <c r="L206" s="424"/>
      <c r="M206" s="419"/>
    </row>
    <row r="207" spans="1:13" x14ac:dyDescent="0.3">
      <c r="A207" s="407"/>
      <c r="B207" s="419"/>
      <c r="C207" s="419" t="s">
        <v>1544</v>
      </c>
      <c r="D207" s="424"/>
      <c r="E207" s="426"/>
      <c r="F207" s="426"/>
      <c r="G207" s="426"/>
      <c r="H207" s="426"/>
      <c r="I207" s="426"/>
      <c r="J207" s="424" t="s">
        <v>1547</v>
      </c>
      <c r="K207" s="424"/>
      <c r="L207" s="424"/>
      <c r="M207" s="419"/>
    </row>
    <row r="208" spans="1:13" x14ac:dyDescent="0.3">
      <c r="A208" s="509"/>
      <c r="B208" s="433"/>
      <c r="C208" s="433"/>
      <c r="D208" s="432"/>
      <c r="E208" s="429"/>
      <c r="F208" s="429"/>
      <c r="G208" s="429"/>
      <c r="H208" s="429"/>
      <c r="I208" s="429"/>
      <c r="J208" s="432" t="s">
        <v>1548</v>
      </c>
      <c r="K208" s="432"/>
      <c r="L208" s="432"/>
      <c r="M208" s="433"/>
    </row>
    <row r="209" spans="1:13" x14ac:dyDescent="0.3">
      <c r="A209" s="540">
        <f>A190+1</f>
        <v>101</v>
      </c>
      <c r="B209" s="540"/>
      <c r="C209" s="540"/>
      <c r="D209" s="540"/>
      <c r="E209" s="540"/>
      <c r="F209" s="540"/>
      <c r="G209" s="540"/>
      <c r="H209" s="540"/>
      <c r="I209" s="540"/>
      <c r="J209" s="540"/>
      <c r="K209" s="540"/>
      <c r="L209" s="540"/>
      <c r="M209" s="540"/>
    </row>
    <row r="210" spans="1:13" x14ac:dyDescent="0.3">
      <c r="A210" s="552" t="s">
        <v>1655</v>
      </c>
      <c r="B210" s="552"/>
      <c r="C210" s="552"/>
      <c r="D210" s="552"/>
      <c r="E210" s="518">
        <v>3</v>
      </c>
      <c r="F210" s="518">
        <v>3</v>
      </c>
      <c r="G210" s="518">
        <v>3</v>
      </c>
      <c r="H210" s="518">
        <v>3</v>
      </c>
      <c r="I210" s="518">
        <v>3</v>
      </c>
      <c r="J210" s="507"/>
      <c r="K210" s="507"/>
      <c r="L210" s="507"/>
      <c r="M210" s="508"/>
    </row>
    <row r="211" spans="1:13" x14ac:dyDescent="0.3">
      <c r="A211" s="552" t="s">
        <v>1504</v>
      </c>
      <c r="B211" s="552"/>
      <c r="C211" s="552"/>
      <c r="D211" s="552"/>
      <c r="E211" s="506">
        <f>E204+E200+E195</f>
        <v>25000</v>
      </c>
      <c r="F211" s="506">
        <f>F204+F200+F195</f>
        <v>25000</v>
      </c>
      <c r="G211" s="506">
        <f>G204+G200+G195</f>
        <v>25000</v>
      </c>
      <c r="H211" s="506">
        <f>H204+H200+H195</f>
        <v>25000</v>
      </c>
      <c r="I211" s="506">
        <f>I204+I200+I195</f>
        <v>25000</v>
      </c>
      <c r="J211" s="507"/>
      <c r="K211" s="507"/>
      <c r="L211" s="507"/>
      <c r="M211" s="508"/>
    </row>
    <row r="212" spans="1:13" x14ac:dyDescent="0.3">
      <c r="A212" s="438"/>
      <c r="B212" s="438"/>
      <c r="C212" s="438"/>
      <c r="D212" s="438"/>
      <c r="E212" s="427"/>
      <c r="F212" s="427"/>
      <c r="G212" s="427"/>
      <c r="H212" s="427"/>
      <c r="I212" s="427"/>
    </row>
    <row r="213" spans="1:13" x14ac:dyDescent="0.3">
      <c r="A213" s="438"/>
      <c r="B213" s="438"/>
      <c r="C213" s="438"/>
      <c r="D213" s="438"/>
      <c r="E213" s="427"/>
      <c r="F213" s="427"/>
      <c r="G213" s="427"/>
      <c r="H213" s="427"/>
      <c r="I213" s="427"/>
    </row>
    <row r="214" spans="1:13" x14ac:dyDescent="0.3">
      <c r="A214" s="438"/>
      <c r="B214" s="438"/>
      <c r="C214" s="438"/>
      <c r="D214" s="438"/>
      <c r="E214" s="427"/>
      <c r="F214" s="427"/>
      <c r="G214" s="427"/>
      <c r="H214" s="427"/>
      <c r="I214" s="427"/>
    </row>
    <row r="215" spans="1:13" x14ac:dyDescent="0.3">
      <c r="A215" s="438"/>
      <c r="B215" s="438"/>
      <c r="C215" s="438"/>
      <c r="D215" s="438"/>
      <c r="E215" s="427"/>
      <c r="F215" s="427"/>
      <c r="G215" s="427"/>
      <c r="H215" s="427"/>
      <c r="I215" s="427"/>
    </row>
    <row r="216" spans="1:13" x14ac:dyDescent="0.3">
      <c r="A216" s="438"/>
      <c r="B216" s="438"/>
      <c r="C216" s="438"/>
      <c r="D216" s="438"/>
      <c r="E216" s="427"/>
      <c r="F216" s="427"/>
      <c r="G216" s="427"/>
      <c r="H216" s="427"/>
      <c r="I216" s="427"/>
    </row>
    <row r="217" spans="1:13" x14ac:dyDescent="0.3">
      <c r="A217" s="438"/>
      <c r="B217" s="438"/>
      <c r="C217" s="438"/>
      <c r="D217" s="438"/>
      <c r="E217" s="427"/>
      <c r="F217" s="427"/>
      <c r="G217" s="427"/>
      <c r="H217" s="427"/>
      <c r="I217" s="427"/>
    </row>
    <row r="218" spans="1:13" x14ac:dyDescent="0.3">
      <c r="A218" s="438"/>
      <c r="B218" s="438"/>
      <c r="C218" s="438"/>
      <c r="D218" s="438"/>
      <c r="E218" s="427"/>
      <c r="F218" s="427"/>
      <c r="G218" s="427"/>
      <c r="H218" s="427"/>
      <c r="I218" s="427"/>
    </row>
    <row r="219" spans="1:13" x14ac:dyDescent="0.3">
      <c r="A219" s="438"/>
      <c r="B219" s="438"/>
      <c r="C219" s="438"/>
      <c r="D219" s="438"/>
      <c r="E219" s="427"/>
      <c r="F219" s="427"/>
      <c r="G219" s="427"/>
      <c r="H219" s="427"/>
      <c r="I219" s="427"/>
    </row>
    <row r="220" spans="1:13" x14ac:dyDescent="0.3">
      <c r="A220" s="438"/>
      <c r="B220" s="438"/>
      <c r="C220" s="438"/>
      <c r="D220" s="438"/>
      <c r="E220" s="427"/>
      <c r="F220" s="427"/>
      <c r="G220" s="427"/>
      <c r="H220" s="427"/>
      <c r="I220" s="427"/>
    </row>
    <row r="221" spans="1:13" x14ac:dyDescent="0.3">
      <c r="A221" s="438"/>
      <c r="B221" s="438"/>
      <c r="C221" s="438"/>
      <c r="D221" s="438"/>
      <c r="E221" s="427"/>
      <c r="F221" s="427"/>
      <c r="G221" s="427"/>
      <c r="H221" s="427"/>
      <c r="I221" s="427"/>
    </row>
    <row r="222" spans="1:13" x14ac:dyDescent="0.3">
      <c r="A222" s="438"/>
      <c r="B222" s="438"/>
      <c r="C222" s="438"/>
      <c r="D222" s="438"/>
      <c r="E222" s="427"/>
      <c r="F222" s="427"/>
      <c r="G222" s="427"/>
      <c r="H222" s="427"/>
      <c r="I222" s="427"/>
    </row>
    <row r="223" spans="1:13" x14ac:dyDescent="0.3">
      <c r="A223" s="438"/>
      <c r="B223" s="438"/>
      <c r="C223" s="438"/>
      <c r="D223" s="438"/>
      <c r="E223" s="427"/>
      <c r="F223" s="427"/>
      <c r="G223" s="427"/>
      <c r="H223" s="427"/>
      <c r="I223" s="427"/>
    </row>
    <row r="224" spans="1:13" x14ac:dyDescent="0.3">
      <c r="A224" s="438"/>
      <c r="B224" s="438"/>
      <c r="C224" s="438"/>
      <c r="D224" s="438"/>
      <c r="E224" s="427"/>
      <c r="F224" s="427"/>
      <c r="G224" s="427"/>
      <c r="H224" s="427"/>
      <c r="I224" s="427"/>
    </row>
    <row r="225" spans="1:13" x14ac:dyDescent="0.3">
      <c r="A225" s="438"/>
      <c r="B225" s="438"/>
      <c r="C225" s="438"/>
      <c r="D225" s="438"/>
      <c r="E225" s="427"/>
      <c r="F225" s="427"/>
      <c r="G225" s="427"/>
      <c r="H225" s="427"/>
      <c r="I225" s="427"/>
    </row>
    <row r="226" spans="1:13" x14ac:dyDescent="0.3">
      <c r="A226" s="438"/>
      <c r="B226" s="438"/>
      <c r="C226" s="438"/>
      <c r="D226" s="438"/>
      <c r="E226" s="427"/>
      <c r="F226" s="427"/>
      <c r="G226" s="427"/>
      <c r="H226" s="427"/>
      <c r="I226" s="427"/>
    </row>
    <row r="227" spans="1:13" x14ac:dyDescent="0.3">
      <c r="A227" s="438"/>
      <c r="B227" s="438"/>
      <c r="C227" s="438"/>
      <c r="D227" s="438"/>
      <c r="E227" s="427"/>
      <c r="F227" s="427"/>
      <c r="G227" s="427"/>
      <c r="H227" s="427"/>
      <c r="I227" s="427"/>
    </row>
    <row r="228" spans="1:13" x14ac:dyDescent="0.3">
      <c r="A228" s="540">
        <f>A209+1</f>
        <v>102</v>
      </c>
      <c r="B228" s="540"/>
      <c r="C228" s="540"/>
      <c r="D228" s="540"/>
      <c r="E228" s="540"/>
      <c r="F228" s="540"/>
      <c r="G228" s="540"/>
      <c r="H228" s="540"/>
      <c r="I228" s="540"/>
      <c r="J228" s="540"/>
      <c r="K228" s="540"/>
      <c r="L228" s="540"/>
      <c r="M228" s="540"/>
    </row>
    <row r="229" spans="1:13" x14ac:dyDescent="0.3">
      <c r="A229" s="549" t="s">
        <v>1757</v>
      </c>
      <c r="B229" s="549"/>
      <c r="C229" s="549"/>
      <c r="D229" s="549"/>
      <c r="E229" s="549"/>
      <c r="F229" s="549"/>
      <c r="G229" s="549"/>
      <c r="H229" s="549"/>
      <c r="I229" s="549"/>
      <c r="J229" s="549"/>
      <c r="K229" s="549"/>
      <c r="L229" s="549"/>
      <c r="M229" s="549"/>
    </row>
    <row r="230" spans="1:13" x14ac:dyDescent="0.3">
      <c r="A230" s="391" t="s">
        <v>5</v>
      </c>
      <c r="B230" s="392" t="s">
        <v>0</v>
      </c>
      <c r="C230" s="393" t="s">
        <v>6</v>
      </c>
      <c r="D230" s="394" t="s">
        <v>7</v>
      </c>
      <c r="E230" s="541" t="s">
        <v>447</v>
      </c>
      <c r="F230" s="542"/>
      <c r="G230" s="542"/>
      <c r="H230" s="542"/>
      <c r="I230" s="543"/>
      <c r="J230" s="395" t="s">
        <v>11</v>
      </c>
      <c r="K230" s="394" t="s">
        <v>15</v>
      </c>
      <c r="L230" s="396" t="s">
        <v>777</v>
      </c>
      <c r="M230" s="397" t="s">
        <v>448</v>
      </c>
    </row>
    <row r="231" spans="1:13" x14ac:dyDescent="0.3">
      <c r="A231" s="398"/>
      <c r="B231" s="399"/>
      <c r="C231" s="400"/>
      <c r="D231" s="401" t="s">
        <v>8</v>
      </c>
      <c r="E231" s="402">
        <v>2566</v>
      </c>
      <c r="F231" s="402">
        <v>2567</v>
      </c>
      <c r="G231" s="402">
        <v>2568</v>
      </c>
      <c r="H231" s="402">
        <v>2569</v>
      </c>
      <c r="I231" s="402">
        <v>2570</v>
      </c>
      <c r="J231" s="403"/>
      <c r="K231" s="404"/>
      <c r="L231" s="405"/>
      <c r="M231" s="406"/>
    </row>
    <row r="232" spans="1:13" x14ac:dyDescent="0.3">
      <c r="A232" s="509"/>
      <c r="B232" s="510"/>
      <c r="C232" s="511"/>
      <c r="D232" s="512"/>
      <c r="E232" s="513" t="s">
        <v>9</v>
      </c>
      <c r="F232" s="513" t="s">
        <v>9</v>
      </c>
      <c r="G232" s="513" t="s">
        <v>9</v>
      </c>
      <c r="H232" s="513" t="s">
        <v>9</v>
      </c>
      <c r="I232" s="513" t="s">
        <v>9</v>
      </c>
      <c r="J232" s="514" t="s">
        <v>449</v>
      </c>
      <c r="K232" s="515" t="s">
        <v>16</v>
      </c>
      <c r="L232" s="516" t="s">
        <v>778</v>
      </c>
      <c r="M232" s="517" t="s">
        <v>450</v>
      </c>
    </row>
    <row r="233" spans="1:13" x14ac:dyDescent="0.3">
      <c r="A233" s="471">
        <v>1</v>
      </c>
      <c r="B233" s="411" t="s">
        <v>1550</v>
      </c>
      <c r="C233" s="411" t="s">
        <v>1517</v>
      </c>
      <c r="D233" s="416" t="s">
        <v>1558</v>
      </c>
      <c r="E233" s="413">
        <v>100000</v>
      </c>
      <c r="F233" s="413">
        <v>100000</v>
      </c>
      <c r="G233" s="413">
        <v>100000</v>
      </c>
      <c r="H233" s="413">
        <v>100000</v>
      </c>
      <c r="I233" s="413">
        <v>100000</v>
      </c>
      <c r="J233" s="416" t="s">
        <v>1562</v>
      </c>
      <c r="K233" s="416" t="s">
        <v>1564</v>
      </c>
      <c r="L233" s="416" t="s">
        <v>1567</v>
      </c>
      <c r="M233" s="411" t="s">
        <v>1567</v>
      </c>
    </row>
    <row r="234" spans="1:13" x14ac:dyDescent="0.3">
      <c r="A234" s="407"/>
      <c r="B234" s="419" t="s">
        <v>1551</v>
      </c>
      <c r="C234" s="419" t="s">
        <v>1554</v>
      </c>
      <c r="D234" s="424" t="s">
        <v>1559</v>
      </c>
      <c r="E234" s="426"/>
      <c r="F234" s="426"/>
      <c r="G234" s="426"/>
      <c r="H234" s="426"/>
      <c r="I234" s="426"/>
      <c r="J234" s="424" t="s">
        <v>1563</v>
      </c>
      <c r="K234" s="424" t="s">
        <v>1565</v>
      </c>
      <c r="L234" s="424" t="s">
        <v>35</v>
      </c>
      <c r="M234" s="419"/>
    </row>
    <row r="235" spans="1:13" x14ac:dyDescent="0.3">
      <c r="A235" s="407"/>
      <c r="B235" s="419" t="s">
        <v>1552</v>
      </c>
      <c r="C235" s="419" t="s">
        <v>1555</v>
      </c>
      <c r="D235" s="424" t="s">
        <v>1560</v>
      </c>
      <c r="E235" s="426"/>
      <c r="F235" s="426"/>
      <c r="G235" s="426"/>
      <c r="H235" s="426"/>
      <c r="I235" s="426"/>
      <c r="J235" s="424"/>
      <c r="K235" s="424" t="s">
        <v>1566</v>
      </c>
      <c r="L235" s="424"/>
      <c r="M235" s="419"/>
    </row>
    <row r="236" spans="1:13" x14ac:dyDescent="0.3">
      <c r="A236" s="407"/>
      <c r="B236" s="419" t="s">
        <v>1553</v>
      </c>
      <c r="C236" s="419" t="s">
        <v>1556</v>
      </c>
      <c r="D236" s="424" t="s">
        <v>1561</v>
      </c>
      <c r="E236" s="426"/>
      <c r="F236" s="426"/>
      <c r="G236" s="426"/>
      <c r="H236" s="426"/>
      <c r="I236" s="426"/>
      <c r="J236" s="424"/>
      <c r="K236" s="424"/>
      <c r="L236" s="424"/>
      <c r="M236" s="419"/>
    </row>
    <row r="237" spans="1:13" x14ac:dyDescent="0.3">
      <c r="A237" s="407"/>
      <c r="B237" s="419"/>
      <c r="C237" s="419" t="s">
        <v>1557</v>
      </c>
      <c r="D237" s="424"/>
      <c r="E237" s="426"/>
      <c r="F237" s="426"/>
      <c r="G237" s="426"/>
      <c r="H237" s="426"/>
      <c r="I237" s="426"/>
      <c r="J237" s="424"/>
      <c r="K237" s="424"/>
      <c r="L237" s="424"/>
      <c r="M237" s="419"/>
    </row>
    <row r="238" spans="1:13" x14ac:dyDescent="0.3">
      <c r="A238" s="471">
        <v>2</v>
      </c>
      <c r="B238" s="411" t="s">
        <v>1568</v>
      </c>
      <c r="C238" s="411" t="s">
        <v>1571</v>
      </c>
      <c r="D238" s="416" t="s">
        <v>1573</v>
      </c>
      <c r="E238" s="413">
        <v>5000</v>
      </c>
      <c r="F238" s="413">
        <v>5000</v>
      </c>
      <c r="G238" s="413">
        <v>5000</v>
      </c>
      <c r="H238" s="413">
        <v>5000</v>
      </c>
      <c r="I238" s="413">
        <v>5000</v>
      </c>
      <c r="J238" s="416" t="s">
        <v>1574</v>
      </c>
      <c r="K238" s="416" t="s">
        <v>1578</v>
      </c>
      <c r="L238" s="416" t="s">
        <v>1567</v>
      </c>
      <c r="M238" s="411" t="s">
        <v>1567</v>
      </c>
    </row>
    <row r="239" spans="1:13" x14ac:dyDescent="0.3">
      <c r="A239" s="407"/>
      <c r="B239" s="419" t="s">
        <v>1569</v>
      </c>
      <c r="C239" s="419" t="s">
        <v>1572</v>
      </c>
      <c r="D239" s="424"/>
      <c r="E239" s="426"/>
      <c r="F239" s="426"/>
      <c r="G239" s="426"/>
      <c r="H239" s="426"/>
      <c r="I239" s="426"/>
      <c r="J239" s="424" t="s">
        <v>1575</v>
      </c>
      <c r="K239" s="424" t="s">
        <v>1579</v>
      </c>
      <c r="L239" s="424"/>
      <c r="M239" s="419"/>
    </row>
    <row r="240" spans="1:13" x14ac:dyDescent="0.3">
      <c r="A240" s="407"/>
      <c r="B240" s="419" t="s">
        <v>1570</v>
      </c>
      <c r="C240" s="419"/>
      <c r="D240" s="424"/>
      <c r="E240" s="426"/>
      <c r="F240" s="426"/>
      <c r="G240" s="426"/>
      <c r="H240" s="426"/>
      <c r="I240" s="426"/>
      <c r="J240" s="424" t="s">
        <v>1576</v>
      </c>
      <c r="K240" s="424"/>
      <c r="L240" s="424"/>
      <c r="M240" s="419"/>
    </row>
    <row r="241" spans="1:13" x14ac:dyDescent="0.3">
      <c r="A241" s="407"/>
      <c r="B241" s="419"/>
      <c r="C241" s="419"/>
      <c r="D241" s="424"/>
      <c r="E241" s="426"/>
      <c r="F241" s="426"/>
      <c r="G241" s="426"/>
      <c r="H241" s="426"/>
      <c r="I241" s="426"/>
      <c r="J241" s="424" t="s">
        <v>1577</v>
      </c>
      <c r="K241" s="424"/>
      <c r="L241" s="424"/>
      <c r="M241" s="419"/>
    </row>
    <row r="242" spans="1:13" x14ac:dyDescent="0.3">
      <c r="A242" s="509"/>
      <c r="B242" s="433"/>
      <c r="C242" s="433"/>
      <c r="D242" s="432"/>
      <c r="E242" s="429"/>
      <c r="F242" s="429"/>
      <c r="G242" s="429"/>
      <c r="H242" s="429"/>
      <c r="I242" s="429"/>
      <c r="J242" s="432" t="s">
        <v>1516</v>
      </c>
      <c r="K242" s="432"/>
      <c r="L242" s="432"/>
      <c r="M242" s="433"/>
    </row>
    <row r="243" spans="1:13" x14ac:dyDescent="0.3">
      <c r="A243" s="471">
        <v>3</v>
      </c>
      <c r="B243" s="411" t="s">
        <v>1580</v>
      </c>
      <c r="C243" s="411" t="s">
        <v>1584</v>
      </c>
      <c r="D243" s="416" t="s">
        <v>1588</v>
      </c>
      <c r="E243" s="413">
        <v>30000</v>
      </c>
      <c r="F243" s="413">
        <v>30000</v>
      </c>
      <c r="G243" s="413">
        <v>30000</v>
      </c>
      <c r="H243" s="413">
        <v>30000</v>
      </c>
      <c r="I243" s="413">
        <v>30000</v>
      </c>
      <c r="J243" s="416" t="s">
        <v>1590</v>
      </c>
      <c r="K243" s="416" t="s">
        <v>1592</v>
      </c>
      <c r="L243" s="416" t="s">
        <v>1567</v>
      </c>
      <c r="M243" s="411" t="s">
        <v>1567</v>
      </c>
    </row>
    <row r="244" spans="1:13" x14ac:dyDescent="0.3">
      <c r="A244" s="407"/>
      <c r="B244" s="419" t="s">
        <v>1581</v>
      </c>
      <c r="C244" s="419" t="s">
        <v>1585</v>
      </c>
      <c r="D244" s="424" t="s">
        <v>1589</v>
      </c>
      <c r="E244" s="426"/>
      <c r="F244" s="426"/>
      <c r="G244" s="426"/>
      <c r="H244" s="426"/>
      <c r="I244" s="426"/>
      <c r="J244" s="424" t="s">
        <v>1591</v>
      </c>
      <c r="K244" s="424" t="s">
        <v>460</v>
      </c>
      <c r="L244" s="424"/>
      <c r="M244" s="419"/>
    </row>
    <row r="245" spans="1:13" x14ac:dyDescent="0.3">
      <c r="A245" s="407"/>
      <c r="B245" s="419" t="s">
        <v>1582</v>
      </c>
      <c r="C245" s="419" t="s">
        <v>1586</v>
      </c>
      <c r="D245" s="424"/>
      <c r="E245" s="426"/>
      <c r="F245" s="426"/>
      <c r="G245" s="426"/>
      <c r="H245" s="426"/>
      <c r="I245" s="426"/>
      <c r="J245" s="424" t="s">
        <v>1577</v>
      </c>
      <c r="K245" s="424"/>
      <c r="L245" s="424"/>
      <c r="M245" s="419"/>
    </row>
    <row r="246" spans="1:13" x14ac:dyDescent="0.3">
      <c r="A246" s="509"/>
      <c r="B246" s="433" t="s">
        <v>1583</v>
      </c>
      <c r="C246" s="433" t="s">
        <v>1587</v>
      </c>
      <c r="D246" s="432"/>
      <c r="E246" s="429"/>
      <c r="F246" s="429"/>
      <c r="G246" s="429"/>
      <c r="H246" s="429"/>
      <c r="I246" s="429"/>
      <c r="J246" s="432"/>
      <c r="K246" s="432"/>
      <c r="L246" s="432"/>
      <c r="M246" s="433"/>
    </row>
    <row r="247" spans="1:13" x14ac:dyDescent="0.3">
      <c r="A247" s="540">
        <f>A228+1</f>
        <v>103</v>
      </c>
      <c r="B247" s="540"/>
      <c r="C247" s="540"/>
      <c r="D247" s="540"/>
      <c r="E247" s="540"/>
      <c r="F247" s="540"/>
      <c r="G247" s="540"/>
      <c r="H247" s="540"/>
      <c r="I247" s="540"/>
      <c r="J247" s="540"/>
      <c r="K247" s="540"/>
      <c r="L247" s="540"/>
      <c r="M247" s="540"/>
    </row>
    <row r="248" spans="1:13" x14ac:dyDescent="0.3">
      <c r="A248" s="471">
        <v>4</v>
      </c>
      <c r="B248" s="411" t="s">
        <v>1593</v>
      </c>
      <c r="C248" s="411" t="s">
        <v>1597</v>
      </c>
      <c r="D248" s="416" t="s">
        <v>1600</v>
      </c>
      <c r="E248" s="413">
        <v>30000</v>
      </c>
      <c r="F248" s="413">
        <v>30000</v>
      </c>
      <c r="G248" s="413">
        <v>30000</v>
      </c>
      <c r="H248" s="413">
        <v>30000</v>
      </c>
      <c r="I248" s="413">
        <v>30000</v>
      </c>
      <c r="J248" s="416" t="s">
        <v>1602</v>
      </c>
      <c r="K248" s="416" t="s">
        <v>1605</v>
      </c>
      <c r="L248" s="416" t="s">
        <v>1567</v>
      </c>
      <c r="M248" s="411" t="s">
        <v>1567</v>
      </c>
    </row>
    <row r="249" spans="1:13" x14ac:dyDescent="0.3">
      <c r="A249" s="407"/>
      <c r="B249" s="419" t="s">
        <v>1594</v>
      </c>
      <c r="C249" s="419" t="s">
        <v>1598</v>
      </c>
      <c r="D249" s="424" t="s">
        <v>1601</v>
      </c>
      <c r="E249" s="426"/>
      <c r="F249" s="426"/>
      <c r="G249" s="426"/>
      <c r="H249" s="426"/>
      <c r="I249" s="426"/>
      <c r="J249" s="424" t="s">
        <v>1603</v>
      </c>
      <c r="K249" s="424" t="s">
        <v>1606</v>
      </c>
      <c r="L249" s="424"/>
      <c r="M249" s="419"/>
    </row>
    <row r="250" spans="1:13" x14ac:dyDescent="0.3">
      <c r="A250" s="407"/>
      <c r="B250" s="419" t="s">
        <v>1595</v>
      </c>
      <c r="C250" s="419" t="s">
        <v>1599</v>
      </c>
      <c r="D250" s="424"/>
      <c r="E250" s="426"/>
      <c r="F250" s="426"/>
      <c r="G250" s="426"/>
      <c r="H250" s="426"/>
      <c r="I250" s="426"/>
      <c r="J250" s="424" t="s">
        <v>1604</v>
      </c>
      <c r="K250" s="424" t="s">
        <v>1607</v>
      </c>
      <c r="L250" s="424"/>
      <c r="M250" s="419"/>
    </row>
    <row r="251" spans="1:13" x14ac:dyDescent="0.3">
      <c r="A251" s="509"/>
      <c r="B251" s="433" t="s">
        <v>1596</v>
      </c>
      <c r="C251" s="433"/>
      <c r="D251" s="432"/>
      <c r="E251" s="429"/>
      <c r="F251" s="429"/>
      <c r="G251" s="429"/>
      <c r="H251" s="429"/>
      <c r="I251" s="429"/>
      <c r="J251" s="432"/>
      <c r="K251" s="432"/>
      <c r="L251" s="432"/>
      <c r="M251" s="433"/>
    </row>
    <row r="252" spans="1:13" x14ac:dyDescent="0.3">
      <c r="A252" s="536" t="s">
        <v>1507</v>
      </c>
      <c r="B252" s="537"/>
      <c r="C252" s="537"/>
      <c r="D252" s="538"/>
      <c r="E252" s="506">
        <f>E248+E243+E238+E233</f>
        <v>165000</v>
      </c>
      <c r="F252" s="506">
        <f>F248+F243+F238+F233</f>
        <v>165000</v>
      </c>
      <c r="G252" s="506">
        <f>G248+G243+G238+G233</f>
        <v>165000</v>
      </c>
      <c r="H252" s="506">
        <f>H248+H243+H238+H233</f>
        <v>165000</v>
      </c>
      <c r="I252" s="506">
        <f>I248+I243+I238+I233</f>
        <v>165000</v>
      </c>
      <c r="J252" s="507"/>
      <c r="K252" s="507"/>
      <c r="L252" s="507"/>
      <c r="M252" s="508"/>
    </row>
    <row r="253" spans="1:13" x14ac:dyDescent="0.3">
      <c r="A253" s="536" t="s">
        <v>1503</v>
      </c>
      <c r="B253" s="537"/>
      <c r="C253" s="537"/>
      <c r="D253" s="538"/>
      <c r="E253" s="518">
        <v>4</v>
      </c>
      <c r="F253" s="518">
        <v>4</v>
      </c>
      <c r="G253" s="518">
        <v>4</v>
      </c>
      <c r="H253" s="518">
        <v>4</v>
      </c>
      <c r="I253" s="518">
        <v>4</v>
      </c>
      <c r="J253" s="507"/>
      <c r="K253" s="507"/>
      <c r="L253" s="507"/>
      <c r="M253" s="508"/>
    </row>
    <row r="254" spans="1:13" x14ac:dyDescent="0.3">
      <c r="E254" s="427"/>
      <c r="F254" s="427"/>
      <c r="G254" s="427"/>
      <c r="H254" s="427"/>
      <c r="I254" s="427"/>
    </row>
    <row r="255" spans="1:13" x14ac:dyDescent="0.3">
      <c r="E255" s="427"/>
      <c r="F255" s="427"/>
      <c r="G255" s="427"/>
      <c r="H255" s="427"/>
      <c r="I255" s="427"/>
    </row>
    <row r="256" spans="1:13" x14ac:dyDescent="0.3">
      <c r="E256" s="427"/>
      <c r="F256" s="427"/>
      <c r="G256" s="427"/>
      <c r="H256" s="427"/>
      <c r="I256" s="427"/>
    </row>
    <row r="257" spans="1:13" x14ac:dyDescent="0.3">
      <c r="E257" s="427"/>
      <c r="F257" s="427"/>
      <c r="G257" s="427"/>
      <c r="H257" s="427"/>
      <c r="I257" s="427"/>
    </row>
    <row r="258" spans="1:13" x14ac:dyDescent="0.3">
      <c r="E258" s="427"/>
      <c r="F258" s="427"/>
      <c r="G258" s="427"/>
      <c r="H258" s="427"/>
      <c r="I258" s="427"/>
    </row>
    <row r="259" spans="1:13" x14ac:dyDescent="0.3">
      <c r="E259" s="427"/>
      <c r="F259" s="427"/>
      <c r="G259" s="427"/>
      <c r="H259" s="427"/>
      <c r="I259" s="427"/>
    </row>
    <row r="260" spans="1:13" x14ac:dyDescent="0.3">
      <c r="E260" s="427"/>
      <c r="F260" s="427"/>
      <c r="G260" s="427"/>
      <c r="H260" s="427"/>
      <c r="I260" s="427"/>
    </row>
    <row r="261" spans="1:13" x14ac:dyDescent="0.3">
      <c r="E261" s="427"/>
      <c r="F261" s="427"/>
      <c r="G261" s="427"/>
      <c r="H261" s="427"/>
      <c r="I261" s="427"/>
    </row>
    <row r="262" spans="1:13" x14ac:dyDescent="0.3">
      <c r="E262" s="427"/>
      <c r="F262" s="427"/>
      <c r="G262" s="427"/>
      <c r="H262" s="427"/>
      <c r="I262" s="427"/>
    </row>
    <row r="263" spans="1:13" x14ac:dyDescent="0.3">
      <c r="E263" s="427"/>
      <c r="F263" s="427"/>
      <c r="G263" s="427"/>
      <c r="H263" s="427"/>
      <c r="I263" s="427"/>
    </row>
    <row r="264" spans="1:13" x14ac:dyDescent="0.3">
      <c r="E264" s="427"/>
      <c r="F264" s="427"/>
      <c r="G264" s="427"/>
      <c r="H264" s="427"/>
      <c r="I264" s="427"/>
    </row>
    <row r="265" spans="1:13" x14ac:dyDescent="0.3">
      <c r="E265" s="427"/>
      <c r="F265" s="427"/>
      <c r="G265" s="427"/>
      <c r="H265" s="427"/>
      <c r="I265" s="427"/>
    </row>
    <row r="266" spans="1:13" x14ac:dyDescent="0.3">
      <c r="A266" s="540">
        <f>A247+1</f>
        <v>104</v>
      </c>
      <c r="B266" s="540"/>
      <c r="C266" s="540"/>
      <c r="D266" s="540"/>
      <c r="E266" s="540"/>
      <c r="F266" s="540"/>
      <c r="G266" s="540"/>
      <c r="H266" s="540"/>
      <c r="I266" s="540"/>
      <c r="J266" s="540"/>
      <c r="K266" s="540"/>
      <c r="L266" s="540"/>
      <c r="M266" s="540"/>
    </row>
    <row r="267" spans="1:13" x14ac:dyDescent="0.3">
      <c r="A267" s="539" t="s">
        <v>1771</v>
      </c>
      <c r="B267" s="539"/>
      <c r="C267" s="539"/>
      <c r="D267" s="539"/>
      <c r="E267" s="539"/>
      <c r="F267" s="539"/>
      <c r="G267" s="539"/>
      <c r="H267" s="539"/>
      <c r="I267" s="539"/>
      <c r="J267" s="539"/>
      <c r="K267" s="539"/>
      <c r="L267" s="539"/>
      <c r="M267" s="539"/>
    </row>
    <row r="268" spans="1:13" x14ac:dyDescent="0.3">
      <c r="A268" s="391" t="s">
        <v>5</v>
      </c>
      <c r="B268" s="392" t="s">
        <v>0</v>
      </c>
      <c r="C268" s="393" t="s">
        <v>6</v>
      </c>
      <c r="D268" s="394" t="s">
        <v>7</v>
      </c>
      <c r="E268" s="541" t="s">
        <v>447</v>
      </c>
      <c r="F268" s="542"/>
      <c r="G268" s="542"/>
      <c r="H268" s="542"/>
      <c r="I268" s="543"/>
      <c r="J268" s="395" t="s">
        <v>11</v>
      </c>
      <c r="K268" s="394" t="s">
        <v>15</v>
      </c>
      <c r="L268" s="396" t="s">
        <v>777</v>
      </c>
      <c r="M268" s="397" t="s">
        <v>448</v>
      </c>
    </row>
    <row r="269" spans="1:13" x14ac:dyDescent="0.3">
      <c r="A269" s="398"/>
      <c r="B269" s="399"/>
      <c r="C269" s="400"/>
      <c r="D269" s="401" t="s">
        <v>8</v>
      </c>
      <c r="E269" s="402">
        <v>2566</v>
      </c>
      <c r="F269" s="402">
        <v>2567</v>
      </c>
      <c r="G269" s="402">
        <v>2568</v>
      </c>
      <c r="H269" s="402">
        <v>2569</v>
      </c>
      <c r="I269" s="402">
        <v>2570</v>
      </c>
      <c r="J269" s="403"/>
      <c r="K269" s="404"/>
      <c r="L269" s="405"/>
      <c r="M269" s="406"/>
    </row>
    <row r="270" spans="1:13" x14ac:dyDescent="0.3">
      <c r="A270" s="509"/>
      <c r="B270" s="510"/>
      <c r="C270" s="511"/>
      <c r="D270" s="512"/>
      <c r="E270" s="513" t="s">
        <v>9</v>
      </c>
      <c r="F270" s="513" t="s">
        <v>9</v>
      </c>
      <c r="G270" s="513" t="s">
        <v>9</v>
      </c>
      <c r="H270" s="513" t="s">
        <v>9</v>
      </c>
      <c r="I270" s="513" t="s">
        <v>9</v>
      </c>
      <c r="J270" s="514" t="s">
        <v>449</v>
      </c>
      <c r="K270" s="515" t="s">
        <v>16</v>
      </c>
      <c r="L270" s="516" t="s">
        <v>778</v>
      </c>
      <c r="M270" s="517" t="s">
        <v>450</v>
      </c>
    </row>
    <row r="271" spans="1:13" x14ac:dyDescent="0.3">
      <c r="A271" s="471">
        <v>1</v>
      </c>
      <c r="B271" s="411" t="s">
        <v>1772</v>
      </c>
      <c r="C271" s="411" t="s">
        <v>1774</v>
      </c>
      <c r="D271" s="416" t="s">
        <v>1778</v>
      </c>
      <c r="E271" s="505">
        <v>2500000</v>
      </c>
      <c r="F271" s="505">
        <v>2500000</v>
      </c>
      <c r="G271" s="505">
        <v>2500000</v>
      </c>
      <c r="H271" s="505">
        <v>2500000</v>
      </c>
      <c r="I271" s="505">
        <v>2500000</v>
      </c>
      <c r="J271" s="416" t="s">
        <v>1782</v>
      </c>
      <c r="K271" s="416" t="s">
        <v>1781</v>
      </c>
      <c r="L271" s="416" t="s">
        <v>35</v>
      </c>
      <c r="M271" s="411" t="s">
        <v>35</v>
      </c>
    </row>
    <row r="272" spans="1:13" x14ac:dyDescent="0.3">
      <c r="A272" s="407"/>
      <c r="B272" s="419" t="s">
        <v>1773</v>
      </c>
      <c r="C272" s="419" t="s">
        <v>1775</v>
      </c>
      <c r="D272" s="424" t="s">
        <v>1779</v>
      </c>
      <c r="E272" s="426"/>
      <c r="F272" s="426"/>
      <c r="G272" s="426"/>
      <c r="H272" s="426"/>
      <c r="I272" s="426"/>
      <c r="J272" s="424" t="s">
        <v>1783</v>
      </c>
      <c r="K272" s="424"/>
      <c r="L272" s="424"/>
      <c r="M272" s="419"/>
    </row>
    <row r="273" spans="1:13" x14ac:dyDescent="0.3">
      <c r="A273" s="407"/>
      <c r="B273" s="419"/>
      <c r="C273" s="419" t="s">
        <v>1776</v>
      </c>
      <c r="D273" s="424" t="s">
        <v>1780</v>
      </c>
      <c r="E273" s="426"/>
      <c r="F273" s="426"/>
      <c r="G273" s="426"/>
      <c r="H273" s="426"/>
      <c r="I273" s="426"/>
      <c r="J273" s="424"/>
      <c r="K273" s="424"/>
      <c r="L273" s="424"/>
      <c r="M273" s="419"/>
    </row>
    <row r="274" spans="1:13" x14ac:dyDescent="0.3">
      <c r="A274" s="407"/>
      <c r="B274" s="419"/>
      <c r="C274" s="419" t="s">
        <v>1777</v>
      </c>
      <c r="D274" s="424"/>
      <c r="E274" s="426"/>
      <c r="F274" s="426"/>
      <c r="G274" s="426"/>
      <c r="H274" s="426"/>
      <c r="I274" s="426"/>
      <c r="J274" s="424"/>
      <c r="K274" s="424"/>
      <c r="L274" s="424"/>
      <c r="M274" s="419"/>
    </row>
    <row r="275" spans="1:13" x14ac:dyDescent="0.3">
      <c r="A275" s="407"/>
      <c r="B275" s="419"/>
      <c r="C275" s="419"/>
      <c r="D275" s="424"/>
      <c r="E275" s="426"/>
      <c r="F275" s="426"/>
      <c r="G275" s="426"/>
      <c r="H275" s="426"/>
      <c r="I275" s="426"/>
      <c r="J275" s="424"/>
      <c r="K275" s="424"/>
      <c r="L275" s="424"/>
      <c r="M275" s="419"/>
    </row>
    <row r="276" spans="1:13" x14ac:dyDescent="0.3">
      <c r="A276" s="471">
        <f>A271+1</f>
        <v>2</v>
      </c>
      <c r="B276" s="493" t="s">
        <v>1837</v>
      </c>
      <c r="C276" s="411" t="s">
        <v>1839</v>
      </c>
      <c r="D276" s="464" t="s">
        <v>1840</v>
      </c>
      <c r="E276" s="474">
        <v>100000</v>
      </c>
      <c r="F276" s="474">
        <v>100000</v>
      </c>
      <c r="G276" s="474">
        <v>100000</v>
      </c>
      <c r="H276" s="474">
        <v>100000</v>
      </c>
      <c r="I276" s="474">
        <v>100000</v>
      </c>
      <c r="J276" s="464" t="s">
        <v>988</v>
      </c>
      <c r="K276" s="416" t="s">
        <v>500</v>
      </c>
      <c r="L276" s="464" t="s">
        <v>35</v>
      </c>
      <c r="M276" s="411" t="s">
        <v>35</v>
      </c>
    </row>
    <row r="277" spans="1:13" x14ac:dyDescent="0.3">
      <c r="A277" s="407"/>
      <c r="B277" s="494" t="s">
        <v>1841</v>
      </c>
      <c r="C277" s="419"/>
      <c r="E277" s="426"/>
      <c r="F277" s="426"/>
      <c r="G277" s="426"/>
      <c r="H277" s="426"/>
      <c r="I277" s="426"/>
      <c r="J277" s="439" t="s">
        <v>990</v>
      </c>
      <c r="K277" s="424" t="s">
        <v>993</v>
      </c>
      <c r="M277" s="407"/>
    </row>
    <row r="278" spans="1:13" x14ac:dyDescent="0.3">
      <c r="A278" s="407"/>
      <c r="B278" s="494" t="s">
        <v>1838</v>
      </c>
      <c r="C278" s="419"/>
      <c r="E278" s="426"/>
      <c r="F278" s="426"/>
      <c r="G278" s="426"/>
      <c r="H278" s="426"/>
      <c r="I278" s="426"/>
      <c r="J278" s="439" t="s">
        <v>991</v>
      </c>
      <c r="K278" s="424" t="s">
        <v>994</v>
      </c>
      <c r="M278" s="407"/>
    </row>
    <row r="279" spans="1:13" x14ac:dyDescent="0.3">
      <c r="A279" s="509"/>
      <c r="B279" s="495"/>
      <c r="C279" s="433"/>
      <c r="D279" s="459"/>
      <c r="E279" s="429"/>
      <c r="F279" s="429"/>
      <c r="G279" s="429"/>
      <c r="H279" s="429"/>
      <c r="I279" s="429"/>
      <c r="J279" s="459"/>
      <c r="K279" s="432"/>
      <c r="L279" s="459"/>
      <c r="M279" s="433"/>
    </row>
    <row r="280" spans="1:13" x14ac:dyDescent="0.3">
      <c r="A280" s="553" t="s">
        <v>1503</v>
      </c>
      <c r="B280" s="553"/>
      <c r="C280" s="553"/>
      <c r="D280" s="553"/>
      <c r="E280" s="518">
        <v>2</v>
      </c>
      <c r="F280" s="518">
        <v>2</v>
      </c>
      <c r="G280" s="518">
        <v>2</v>
      </c>
      <c r="H280" s="518">
        <v>2</v>
      </c>
      <c r="I280" s="518">
        <v>2</v>
      </c>
      <c r="J280" s="507"/>
      <c r="K280" s="507"/>
      <c r="L280" s="507"/>
      <c r="M280" s="508"/>
    </row>
    <row r="281" spans="1:13" x14ac:dyDescent="0.3">
      <c r="A281" s="553" t="s">
        <v>1507</v>
      </c>
      <c r="B281" s="553"/>
      <c r="C281" s="553"/>
      <c r="D281" s="553"/>
      <c r="E281" s="519">
        <f>E276+E271</f>
        <v>2600000</v>
      </c>
      <c r="F281" s="519">
        <f t="shared" ref="F281:I281" si="6">F276+F271</f>
        <v>2600000</v>
      </c>
      <c r="G281" s="519">
        <f t="shared" si="6"/>
        <v>2600000</v>
      </c>
      <c r="H281" s="519">
        <f t="shared" si="6"/>
        <v>2600000</v>
      </c>
      <c r="I281" s="519">
        <f t="shared" si="6"/>
        <v>2600000</v>
      </c>
      <c r="J281" s="507"/>
      <c r="K281" s="507"/>
      <c r="L281" s="507"/>
      <c r="M281" s="508"/>
    </row>
    <row r="282" spans="1:13" x14ac:dyDescent="0.3">
      <c r="E282" s="427"/>
      <c r="F282" s="427"/>
      <c r="G282" s="427"/>
      <c r="H282" s="427"/>
      <c r="I282" s="427"/>
    </row>
    <row r="283" spans="1:13" x14ac:dyDescent="0.3">
      <c r="E283" s="427"/>
      <c r="F283" s="427"/>
      <c r="G283" s="427"/>
      <c r="H283" s="427"/>
      <c r="I283" s="427"/>
    </row>
    <row r="284" spans="1:13" x14ac:dyDescent="0.3">
      <c r="E284" s="427"/>
      <c r="F284" s="427"/>
      <c r="G284" s="427"/>
      <c r="H284" s="427"/>
      <c r="I284" s="427"/>
    </row>
    <row r="285" spans="1:13" x14ac:dyDescent="0.3">
      <c r="A285" s="540">
        <f>A266+1</f>
        <v>105</v>
      </c>
      <c r="B285" s="540"/>
      <c r="C285" s="540"/>
      <c r="D285" s="540"/>
      <c r="E285" s="540"/>
      <c r="F285" s="540"/>
      <c r="G285" s="540"/>
      <c r="H285" s="540"/>
      <c r="I285" s="540"/>
      <c r="J285" s="540"/>
      <c r="K285" s="540"/>
      <c r="L285" s="540"/>
      <c r="M285" s="540"/>
    </row>
    <row r="286" spans="1:13" x14ac:dyDescent="0.3">
      <c r="A286" s="549" t="s">
        <v>1608</v>
      </c>
      <c r="B286" s="549"/>
      <c r="C286" s="549"/>
      <c r="D286" s="549"/>
      <c r="E286" s="549"/>
      <c r="F286" s="549"/>
      <c r="G286" s="549"/>
      <c r="H286" s="549"/>
      <c r="I286" s="549"/>
      <c r="J286" s="549"/>
      <c r="K286" s="549"/>
      <c r="L286" s="549"/>
      <c r="M286" s="549"/>
    </row>
    <row r="287" spans="1:13" x14ac:dyDescent="0.3">
      <c r="A287" s="391" t="s">
        <v>5</v>
      </c>
      <c r="B287" s="392" t="s">
        <v>0</v>
      </c>
      <c r="C287" s="393" t="s">
        <v>6</v>
      </c>
      <c r="D287" s="394" t="s">
        <v>7</v>
      </c>
      <c r="E287" s="541" t="s">
        <v>447</v>
      </c>
      <c r="F287" s="542"/>
      <c r="G287" s="542"/>
      <c r="H287" s="542"/>
      <c r="I287" s="543"/>
      <c r="J287" s="395" t="s">
        <v>11</v>
      </c>
      <c r="K287" s="394" t="s">
        <v>15</v>
      </c>
      <c r="L287" s="396" t="s">
        <v>777</v>
      </c>
      <c r="M287" s="397" t="s">
        <v>448</v>
      </c>
    </row>
    <row r="288" spans="1:13" x14ac:dyDescent="0.3">
      <c r="A288" s="398"/>
      <c r="B288" s="399"/>
      <c r="C288" s="400"/>
      <c r="D288" s="401" t="s">
        <v>8</v>
      </c>
      <c r="E288" s="402">
        <v>2566</v>
      </c>
      <c r="F288" s="402">
        <v>2567</v>
      </c>
      <c r="G288" s="402">
        <v>2568</v>
      </c>
      <c r="H288" s="402">
        <v>2569</v>
      </c>
      <c r="I288" s="402">
        <v>2570</v>
      </c>
      <c r="J288" s="403"/>
      <c r="K288" s="404"/>
      <c r="L288" s="405"/>
      <c r="M288" s="406"/>
    </row>
    <row r="289" spans="1:13" x14ac:dyDescent="0.3">
      <c r="A289" s="509"/>
      <c r="B289" s="510"/>
      <c r="C289" s="511"/>
      <c r="D289" s="512"/>
      <c r="E289" s="513" t="s">
        <v>9</v>
      </c>
      <c r="F289" s="513" t="s">
        <v>9</v>
      </c>
      <c r="G289" s="513" t="s">
        <v>9</v>
      </c>
      <c r="H289" s="513" t="s">
        <v>9</v>
      </c>
      <c r="I289" s="513" t="s">
        <v>9</v>
      </c>
      <c r="J289" s="514" t="s">
        <v>449</v>
      </c>
      <c r="K289" s="515" t="s">
        <v>16</v>
      </c>
      <c r="L289" s="516" t="s">
        <v>778</v>
      </c>
      <c r="M289" s="517" t="s">
        <v>450</v>
      </c>
    </row>
    <row r="290" spans="1:13" x14ac:dyDescent="0.3">
      <c r="A290" s="471">
        <v>1</v>
      </c>
      <c r="B290" s="411" t="s">
        <v>1609</v>
      </c>
      <c r="C290" s="411" t="s">
        <v>1613</v>
      </c>
      <c r="D290" s="416" t="s">
        <v>1616</v>
      </c>
      <c r="E290" s="413">
        <v>150000</v>
      </c>
      <c r="F290" s="413">
        <v>150000</v>
      </c>
      <c r="G290" s="413">
        <v>150000</v>
      </c>
      <c r="H290" s="413">
        <v>150000</v>
      </c>
      <c r="I290" s="413">
        <v>150000</v>
      </c>
      <c r="J290" s="416" t="s">
        <v>1617</v>
      </c>
      <c r="K290" s="416" t="s">
        <v>1620</v>
      </c>
      <c r="L290" s="475" t="s">
        <v>1622</v>
      </c>
      <c r="M290" s="417" t="s">
        <v>1623</v>
      </c>
    </row>
    <row r="291" spans="1:13" x14ac:dyDescent="0.3">
      <c r="A291" s="407"/>
      <c r="B291" s="419" t="s">
        <v>1610</v>
      </c>
      <c r="C291" s="419" t="s">
        <v>1614</v>
      </c>
      <c r="D291" s="424"/>
      <c r="E291" s="426"/>
      <c r="F291" s="426"/>
      <c r="G291" s="426"/>
      <c r="H291" s="426"/>
      <c r="I291" s="426"/>
      <c r="J291" s="424" t="s">
        <v>941</v>
      </c>
      <c r="K291" s="424" t="s">
        <v>1621</v>
      </c>
      <c r="L291" s="424"/>
      <c r="M291" s="419"/>
    </row>
    <row r="292" spans="1:13" x14ac:dyDescent="0.3">
      <c r="A292" s="407"/>
      <c r="B292" s="419" t="s">
        <v>1611</v>
      </c>
      <c r="C292" s="419" t="s">
        <v>1615</v>
      </c>
      <c r="D292" s="424"/>
      <c r="E292" s="426"/>
      <c r="F292" s="426"/>
      <c r="G292" s="426"/>
      <c r="H292" s="426"/>
      <c r="I292" s="426"/>
      <c r="J292" s="424" t="s">
        <v>500</v>
      </c>
      <c r="K292" s="424"/>
      <c r="L292" s="424"/>
      <c r="M292" s="419"/>
    </row>
    <row r="293" spans="1:13" x14ac:dyDescent="0.3">
      <c r="A293" s="407"/>
      <c r="B293" s="419" t="s">
        <v>1612</v>
      </c>
      <c r="C293" s="419"/>
      <c r="D293" s="424"/>
      <c r="E293" s="426"/>
      <c r="F293" s="426"/>
      <c r="G293" s="426"/>
      <c r="H293" s="426"/>
      <c r="I293" s="426"/>
      <c r="J293" s="424" t="s">
        <v>1618</v>
      </c>
      <c r="K293" s="424"/>
      <c r="L293" s="424"/>
      <c r="M293" s="419"/>
    </row>
    <row r="294" spans="1:13" x14ac:dyDescent="0.3">
      <c r="A294" s="509"/>
      <c r="B294" s="433"/>
      <c r="C294" s="433"/>
      <c r="D294" s="432"/>
      <c r="E294" s="429"/>
      <c r="F294" s="429"/>
      <c r="G294" s="429"/>
      <c r="H294" s="429"/>
      <c r="I294" s="429"/>
      <c r="J294" s="432" t="s">
        <v>1619</v>
      </c>
      <c r="K294" s="432"/>
      <c r="L294" s="432"/>
      <c r="M294" s="433"/>
    </row>
    <row r="295" spans="1:13" x14ac:dyDescent="0.3">
      <c r="A295" s="471">
        <f>A290+1</f>
        <v>2</v>
      </c>
      <c r="B295" s="411" t="s">
        <v>1624</v>
      </c>
      <c r="C295" s="411" t="s">
        <v>1628</v>
      </c>
      <c r="D295" s="416" t="s">
        <v>1631</v>
      </c>
      <c r="E295" s="413">
        <v>9000000</v>
      </c>
      <c r="F295" s="413">
        <v>9000000</v>
      </c>
      <c r="G295" s="413">
        <v>9000000</v>
      </c>
      <c r="H295" s="413">
        <v>9000000</v>
      </c>
      <c r="I295" s="413">
        <v>9000000</v>
      </c>
      <c r="J295" s="416" t="s">
        <v>1632</v>
      </c>
      <c r="K295" s="416" t="s">
        <v>1635</v>
      </c>
      <c r="L295" s="475" t="s">
        <v>1622</v>
      </c>
      <c r="M295" s="417" t="s">
        <v>1623</v>
      </c>
    </row>
    <row r="296" spans="1:13" x14ac:dyDescent="0.3">
      <c r="A296" s="407"/>
      <c r="B296" s="419"/>
      <c r="C296" s="419" t="s">
        <v>1629</v>
      </c>
      <c r="D296" s="424" t="s">
        <v>1651</v>
      </c>
      <c r="E296" s="426"/>
      <c r="F296" s="426"/>
      <c r="G296" s="426"/>
      <c r="H296" s="426"/>
      <c r="I296" s="426"/>
      <c r="J296" s="424" t="s">
        <v>1633</v>
      </c>
      <c r="K296" s="424" t="s">
        <v>1636</v>
      </c>
      <c r="L296" s="424"/>
      <c r="M296" s="419"/>
    </row>
    <row r="297" spans="1:13" x14ac:dyDescent="0.3">
      <c r="A297" s="407"/>
      <c r="B297" s="419"/>
      <c r="C297" s="419" t="s">
        <v>1630</v>
      </c>
      <c r="D297" s="424"/>
      <c r="E297" s="426"/>
      <c r="F297" s="426"/>
      <c r="G297" s="426"/>
      <c r="H297" s="426"/>
      <c r="I297" s="426"/>
      <c r="J297" s="424" t="s">
        <v>1634</v>
      </c>
      <c r="K297" s="424" t="s">
        <v>1637</v>
      </c>
      <c r="L297" s="424"/>
      <c r="M297" s="419"/>
    </row>
    <row r="298" spans="1:13" x14ac:dyDescent="0.3">
      <c r="A298" s="407"/>
      <c r="B298" s="419"/>
      <c r="C298" s="419"/>
      <c r="D298" s="424"/>
      <c r="E298" s="426"/>
      <c r="F298" s="426"/>
      <c r="G298" s="426"/>
      <c r="H298" s="426"/>
      <c r="I298" s="426"/>
      <c r="J298" s="424" t="s">
        <v>473</v>
      </c>
      <c r="K298" s="424"/>
      <c r="L298" s="424"/>
      <c r="M298" s="419"/>
    </row>
    <row r="299" spans="1:13" x14ac:dyDescent="0.3">
      <c r="A299" s="509"/>
      <c r="B299" s="433"/>
      <c r="C299" s="433"/>
      <c r="D299" s="432"/>
      <c r="E299" s="429"/>
      <c r="F299" s="429"/>
      <c r="G299" s="429"/>
      <c r="H299" s="429"/>
      <c r="I299" s="429"/>
      <c r="J299" s="432">
        <v>100</v>
      </c>
      <c r="K299" s="432"/>
      <c r="L299" s="432"/>
      <c r="M299" s="433"/>
    </row>
    <row r="300" spans="1:13" x14ac:dyDescent="0.3">
      <c r="A300" s="471">
        <f>A295+1</f>
        <v>3</v>
      </c>
      <c r="B300" s="411" t="s">
        <v>1625</v>
      </c>
      <c r="C300" s="411" t="s">
        <v>1638</v>
      </c>
      <c r="D300" s="416" t="s">
        <v>1644</v>
      </c>
      <c r="E300" s="413">
        <v>2300000</v>
      </c>
      <c r="F300" s="413">
        <v>2300000</v>
      </c>
      <c r="G300" s="413">
        <v>2300000</v>
      </c>
      <c r="H300" s="413">
        <v>2300000</v>
      </c>
      <c r="I300" s="413">
        <v>2300000</v>
      </c>
      <c r="J300" s="416" t="s">
        <v>1632</v>
      </c>
      <c r="K300" s="416" t="s">
        <v>1647</v>
      </c>
      <c r="L300" s="475" t="s">
        <v>1622</v>
      </c>
      <c r="M300" s="417" t="s">
        <v>1623</v>
      </c>
    </row>
    <row r="301" spans="1:13" x14ac:dyDescent="0.3">
      <c r="A301" s="407"/>
      <c r="B301" s="419"/>
      <c r="C301" s="419" t="s">
        <v>1639</v>
      </c>
      <c r="D301" s="424" t="s">
        <v>1652</v>
      </c>
      <c r="E301" s="426"/>
      <c r="F301" s="426"/>
      <c r="G301" s="426"/>
      <c r="H301" s="426"/>
      <c r="I301" s="426"/>
      <c r="J301" s="424" t="s">
        <v>1633</v>
      </c>
      <c r="K301" s="424" t="s">
        <v>1636</v>
      </c>
      <c r="L301" s="424"/>
      <c r="M301" s="419"/>
    </row>
    <row r="302" spans="1:13" x14ac:dyDescent="0.3">
      <c r="A302" s="407"/>
      <c r="B302" s="419"/>
      <c r="C302" s="419" t="s">
        <v>1640</v>
      </c>
      <c r="D302" s="424"/>
      <c r="E302" s="426"/>
      <c r="F302" s="426"/>
      <c r="G302" s="426"/>
      <c r="H302" s="426"/>
      <c r="I302" s="426"/>
      <c r="J302" s="424" t="s">
        <v>1634</v>
      </c>
      <c r="K302" s="424"/>
      <c r="L302" s="424"/>
      <c r="M302" s="419"/>
    </row>
    <row r="303" spans="1:13" x14ac:dyDescent="0.3">
      <c r="A303" s="509"/>
      <c r="B303" s="433"/>
      <c r="C303" s="433"/>
      <c r="D303" s="432"/>
      <c r="E303" s="429"/>
      <c r="F303" s="429"/>
      <c r="G303" s="429"/>
      <c r="H303" s="429"/>
      <c r="I303" s="429"/>
      <c r="J303" s="432"/>
      <c r="K303" s="432"/>
      <c r="L303" s="432"/>
      <c r="M303" s="433"/>
    </row>
    <row r="304" spans="1:13" x14ac:dyDescent="0.3">
      <c r="A304" s="540">
        <f>A285+1</f>
        <v>106</v>
      </c>
      <c r="B304" s="540"/>
      <c r="C304" s="540"/>
      <c r="D304" s="540"/>
      <c r="E304" s="540"/>
      <c r="F304" s="540"/>
      <c r="G304" s="540"/>
      <c r="H304" s="540"/>
      <c r="I304" s="540"/>
      <c r="J304" s="540"/>
      <c r="K304" s="540"/>
      <c r="L304" s="540"/>
      <c r="M304" s="540"/>
    </row>
    <row r="305" spans="1:13" x14ac:dyDescent="0.3">
      <c r="A305" s="471">
        <f>A300+1</f>
        <v>4</v>
      </c>
      <c r="B305" s="411" t="s">
        <v>1626</v>
      </c>
      <c r="C305" s="411" t="s">
        <v>1641</v>
      </c>
      <c r="D305" s="416" t="s">
        <v>1645</v>
      </c>
      <c r="E305" s="413">
        <v>180000</v>
      </c>
      <c r="F305" s="413">
        <v>180000</v>
      </c>
      <c r="G305" s="413">
        <v>180000</v>
      </c>
      <c r="H305" s="413">
        <v>180000</v>
      </c>
      <c r="I305" s="413">
        <v>180000</v>
      </c>
      <c r="J305" s="416" t="s">
        <v>1632</v>
      </c>
      <c r="K305" s="416" t="s">
        <v>1648</v>
      </c>
      <c r="L305" s="475" t="s">
        <v>1622</v>
      </c>
      <c r="M305" s="417" t="s">
        <v>1623</v>
      </c>
    </row>
    <row r="306" spans="1:13" x14ac:dyDescent="0.3">
      <c r="A306" s="407"/>
      <c r="B306" s="419" t="s">
        <v>1627</v>
      </c>
      <c r="C306" s="419" t="s">
        <v>1642</v>
      </c>
      <c r="D306" s="424" t="s">
        <v>1646</v>
      </c>
      <c r="E306" s="426"/>
      <c r="F306" s="426"/>
      <c r="G306" s="426"/>
      <c r="H306" s="426"/>
      <c r="I306" s="426"/>
      <c r="J306" s="424" t="s">
        <v>1633</v>
      </c>
      <c r="K306" s="424" t="s">
        <v>1649</v>
      </c>
      <c r="L306" s="424"/>
      <c r="M306" s="419"/>
    </row>
    <row r="307" spans="1:13" x14ac:dyDescent="0.3">
      <c r="A307" s="407"/>
      <c r="B307" s="419"/>
      <c r="C307" s="419" t="s">
        <v>1643</v>
      </c>
      <c r="D307" s="424"/>
      <c r="E307" s="426"/>
      <c r="F307" s="426"/>
      <c r="G307" s="426"/>
      <c r="H307" s="426"/>
      <c r="I307" s="426"/>
      <c r="J307" s="424" t="s">
        <v>1634</v>
      </c>
      <c r="K307" s="424" t="s">
        <v>1650</v>
      </c>
      <c r="L307" s="424"/>
      <c r="M307" s="419"/>
    </row>
    <row r="308" spans="1:13" x14ac:dyDescent="0.3">
      <c r="A308" s="509"/>
      <c r="B308" s="433"/>
      <c r="C308" s="433"/>
      <c r="D308" s="432"/>
      <c r="E308" s="429"/>
      <c r="F308" s="429"/>
      <c r="G308" s="429"/>
      <c r="H308" s="429"/>
      <c r="I308" s="429"/>
      <c r="J308" s="432"/>
      <c r="K308" s="432"/>
      <c r="L308" s="432"/>
      <c r="M308" s="433"/>
    </row>
    <row r="309" spans="1:13" x14ac:dyDescent="0.3">
      <c r="A309" s="471">
        <f>A305+1</f>
        <v>5</v>
      </c>
      <c r="B309" s="411" t="s">
        <v>1806</v>
      </c>
      <c r="C309" s="411" t="s">
        <v>1809</v>
      </c>
      <c r="D309" s="416" t="s">
        <v>1810</v>
      </c>
      <c r="E309" s="413">
        <v>200000</v>
      </c>
      <c r="F309" s="413">
        <v>200000</v>
      </c>
      <c r="G309" s="413">
        <v>200000</v>
      </c>
      <c r="H309" s="413">
        <v>200000</v>
      </c>
      <c r="I309" s="413">
        <v>200000</v>
      </c>
      <c r="J309" s="416" t="s">
        <v>1632</v>
      </c>
      <c r="K309" s="416" t="s">
        <v>1648</v>
      </c>
      <c r="L309" s="475" t="s">
        <v>1622</v>
      </c>
      <c r="M309" s="417" t="s">
        <v>1623</v>
      </c>
    </row>
    <row r="310" spans="1:13" x14ac:dyDescent="0.3">
      <c r="A310" s="407"/>
      <c r="B310" s="419" t="s">
        <v>1807</v>
      </c>
      <c r="C310" s="419" t="s">
        <v>30</v>
      </c>
      <c r="D310" s="424" t="s">
        <v>1811</v>
      </c>
      <c r="E310" s="426"/>
      <c r="F310" s="426"/>
      <c r="G310" s="426"/>
      <c r="H310" s="426"/>
      <c r="I310" s="426"/>
      <c r="J310" s="424" t="s">
        <v>1633</v>
      </c>
      <c r="K310" s="424" t="s">
        <v>1649</v>
      </c>
      <c r="L310" s="424"/>
      <c r="M310" s="419"/>
    </row>
    <row r="311" spans="1:13" x14ac:dyDescent="0.3">
      <c r="A311" s="407"/>
      <c r="B311" s="419" t="s">
        <v>1808</v>
      </c>
      <c r="C311" s="419"/>
      <c r="D311" s="424" t="s">
        <v>1812</v>
      </c>
      <c r="E311" s="426"/>
      <c r="F311" s="426"/>
      <c r="G311" s="426"/>
      <c r="H311" s="426"/>
      <c r="I311" s="426"/>
      <c r="J311" s="424" t="s">
        <v>1634</v>
      </c>
      <c r="K311" s="424" t="s">
        <v>1650</v>
      </c>
      <c r="L311" s="424"/>
      <c r="M311" s="419"/>
    </row>
    <row r="312" spans="1:13" x14ac:dyDescent="0.3">
      <c r="A312" s="509"/>
      <c r="B312" s="433"/>
      <c r="C312" s="433"/>
      <c r="D312" s="432"/>
      <c r="E312" s="429"/>
      <c r="F312" s="429"/>
      <c r="G312" s="429"/>
      <c r="H312" s="429"/>
      <c r="I312" s="429"/>
      <c r="J312" s="432"/>
      <c r="K312" s="432"/>
      <c r="L312" s="432"/>
      <c r="M312" s="433"/>
    </row>
    <row r="313" spans="1:13" x14ac:dyDescent="0.3">
      <c r="A313" s="553" t="s">
        <v>1503</v>
      </c>
      <c r="B313" s="553"/>
      <c r="C313" s="553"/>
      <c r="D313" s="553"/>
      <c r="E313" s="520">
        <v>5</v>
      </c>
      <c r="F313" s="520">
        <v>5</v>
      </c>
      <c r="G313" s="520">
        <v>5</v>
      </c>
      <c r="H313" s="520">
        <v>5</v>
      </c>
      <c r="I313" s="520">
        <v>5</v>
      </c>
      <c r="J313" s="507"/>
      <c r="K313" s="507"/>
      <c r="L313" s="507"/>
      <c r="M313" s="508"/>
    </row>
    <row r="314" spans="1:13" x14ac:dyDescent="0.3">
      <c r="A314" s="553" t="s">
        <v>1507</v>
      </c>
      <c r="B314" s="553"/>
      <c r="C314" s="553"/>
      <c r="D314" s="553"/>
      <c r="E314" s="521">
        <f>E309+E305+E300+E295+E290</f>
        <v>11830000</v>
      </c>
      <c r="F314" s="521">
        <f t="shared" ref="F314:I314" si="7">F309+F305+F300+F295+F290</f>
        <v>11830000</v>
      </c>
      <c r="G314" s="521">
        <f t="shared" si="7"/>
        <v>11830000</v>
      </c>
      <c r="H314" s="521">
        <f t="shared" si="7"/>
        <v>11830000</v>
      </c>
      <c r="I314" s="521">
        <f t="shared" si="7"/>
        <v>11830000</v>
      </c>
      <c r="J314" s="507"/>
      <c r="K314" s="507"/>
      <c r="L314" s="507"/>
      <c r="M314" s="508"/>
    </row>
    <row r="323" spans="1:13" x14ac:dyDescent="0.3">
      <c r="A323" s="540">
        <f>A304+1</f>
        <v>107</v>
      </c>
      <c r="B323" s="540"/>
      <c r="C323" s="540"/>
      <c r="D323" s="540"/>
      <c r="E323" s="540"/>
      <c r="F323" s="540"/>
      <c r="G323" s="540"/>
      <c r="H323" s="540"/>
      <c r="I323" s="540"/>
      <c r="J323" s="540"/>
      <c r="K323" s="540"/>
      <c r="L323" s="540"/>
      <c r="M323" s="540"/>
    </row>
    <row r="324" spans="1:13" x14ac:dyDescent="0.3">
      <c r="A324" s="549" t="s">
        <v>1842</v>
      </c>
      <c r="B324" s="549"/>
      <c r="C324" s="549"/>
      <c r="D324" s="549"/>
      <c r="E324" s="549"/>
      <c r="F324" s="549"/>
      <c r="G324" s="549"/>
      <c r="H324" s="549"/>
      <c r="I324" s="549"/>
      <c r="J324" s="549"/>
      <c r="K324" s="549"/>
      <c r="L324" s="549"/>
      <c r="M324" s="549"/>
    </row>
    <row r="325" spans="1:13" x14ac:dyDescent="0.3">
      <c r="A325" s="391" t="s">
        <v>5</v>
      </c>
      <c r="B325" s="392" t="s">
        <v>0</v>
      </c>
      <c r="C325" s="393" t="s">
        <v>6</v>
      </c>
      <c r="D325" s="394" t="s">
        <v>7</v>
      </c>
      <c r="E325" s="541" t="s">
        <v>447</v>
      </c>
      <c r="F325" s="542"/>
      <c r="G325" s="542"/>
      <c r="H325" s="542"/>
      <c r="I325" s="543"/>
      <c r="J325" s="395" t="s">
        <v>11</v>
      </c>
      <c r="K325" s="394" t="s">
        <v>15</v>
      </c>
      <c r="L325" s="396" t="s">
        <v>777</v>
      </c>
      <c r="M325" s="397" t="s">
        <v>448</v>
      </c>
    </row>
    <row r="326" spans="1:13" x14ac:dyDescent="0.3">
      <c r="A326" s="398"/>
      <c r="B326" s="399"/>
      <c r="C326" s="400"/>
      <c r="D326" s="401" t="s">
        <v>8</v>
      </c>
      <c r="E326" s="402">
        <v>2566</v>
      </c>
      <c r="F326" s="402">
        <v>2567</v>
      </c>
      <c r="G326" s="402">
        <v>2568</v>
      </c>
      <c r="H326" s="402">
        <v>2569</v>
      </c>
      <c r="I326" s="402">
        <v>2570</v>
      </c>
      <c r="J326" s="403"/>
      <c r="K326" s="404"/>
      <c r="L326" s="405"/>
      <c r="M326" s="406"/>
    </row>
    <row r="327" spans="1:13" x14ac:dyDescent="0.3">
      <c r="A327" s="509"/>
      <c r="B327" s="510"/>
      <c r="C327" s="511"/>
      <c r="D327" s="512"/>
      <c r="E327" s="513" t="s">
        <v>9</v>
      </c>
      <c r="F327" s="513" t="s">
        <v>9</v>
      </c>
      <c r="G327" s="513" t="s">
        <v>9</v>
      </c>
      <c r="H327" s="513" t="s">
        <v>9</v>
      </c>
      <c r="I327" s="513" t="s">
        <v>9</v>
      </c>
      <c r="J327" s="514" t="s">
        <v>449</v>
      </c>
      <c r="K327" s="515" t="s">
        <v>16</v>
      </c>
      <c r="L327" s="516" t="s">
        <v>778</v>
      </c>
      <c r="M327" s="517" t="s">
        <v>450</v>
      </c>
    </row>
    <row r="328" spans="1:13" x14ac:dyDescent="0.3">
      <c r="A328" s="471">
        <v>1</v>
      </c>
      <c r="B328" s="389" t="s">
        <v>128</v>
      </c>
      <c r="C328" s="411" t="s">
        <v>89</v>
      </c>
      <c r="D328" s="416" t="s">
        <v>1843</v>
      </c>
      <c r="E328" s="522">
        <v>1100000</v>
      </c>
      <c r="F328" s="413">
        <v>1100000</v>
      </c>
      <c r="G328" s="413">
        <v>1100000</v>
      </c>
      <c r="H328" s="522">
        <v>1100000</v>
      </c>
      <c r="I328" s="413">
        <v>1100000</v>
      </c>
      <c r="J328" s="464" t="s">
        <v>93</v>
      </c>
      <c r="K328" s="411" t="s">
        <v>101</v>
      </c>
      <c r="L328" s="464"/>
      <c r="M328" s="391" t="s">
        <v>35</v>
      </c>
    </row>
    <row r="329" spans="1:13" x14ac:dyDescent="0.3">
      <c r="A329" s="407"/>
      <c r="B329" s="419" t="s">
        <v>292</v>
      </c>
      <c r="C329" s="419" t="s">
        <v>90</v>
      </c>
      <c r="D329" s="424" t="s">
        <v>1844</v>
      </c>
      <c r="E329" s="427"/>
      <c r="F329" s="426"/>
      <c r="G329" s="426"/>
      <c r="H329" s="427"/>
      <c r="I329" s="426"/>
      <c r="J329" s="439" t="s">
        <v>94</v>
      </c>
      <c r="K329" s="419" t="s">
        <v>102</v>
      </c>
      <c r="M329" s="398"/>
    </row>
    <row r="330" spans="1:13" x14ac:dyDescent="0.3">
      <c r="A330" s="407"/>
      <c r="B330" s="419"/>
      <c r="C330" s="419"/>
      <c r="D330" s="424" t="s">
        <v>1850</v>
      </c>
      <c r="E330" s="427"/>
      <c r="F330" s="426"/>
      <c r="G330" s="426"/>
      <c r="H330" s="427"/>
      <c r="I330" s="426"/>
      <c r="J330" s="439" t="s">
        <v>33</v>
      </c>
      <c r="K330" s="419" t="s">
        <v>33</v>
      </c>
      <c r="M330" s="398"/>
    </row>
    <row r="331" spans="1:13" x14ac:dyDescent="0.3">
      <c r="A331" s="509"/>
      <c r="B331" s="433"/>
      <c r="C331" s="509"/>
      <c r="D331" s="432"/>
      <c r="E331" s="430"/>
      <c r="F331" s="429"/>
      <c r="G331" s="429"/>
      <c r="H331" s="430"/>
      <c r="I331" s="429"/>
      <c r="K331" s="509"/>
      <c r="L331" s="459"/>
      <c r="M331" s="434"/>
    </row>
    <row r="332" spans="1:13" x14ac:dyDescent="0.3">
      <c r="A332" s="471">
        <f>A328+1</f>
        <v>2</v>
      </c>
      <c r="B332" s="471" t="s">
        <v>128</v>
      </c>
      <c r="C332" s="411" t="s">
        <v>89</v>
      </c>
      <c r="D332" s="416" t="s">
        <v>1843</v>
      </c>
      <c r="E332" s="522">
        <v>3628000</v>
      </c>
      <c r="F332" s="413">
        <v>3628000</v>
      </c>
      <c r="G332" s="522">
        <v>3628000</v>
      </c>
      <c r="H332" s="413">
        <v>3628000</v>
      </c>
      <c r="I332" s="442">
        <v>3628000</v>
      </c>
      <c r="J332" s="416" t="s">
        <v>93</v>
      </c>
      <c r="K332" s="451" t="s">
        <v>101</v>
      </c>
      <c r="L332" s="464"/>
      <c r="M332" s="391" t="s">
        <v>35</v>
      </c>
    </row>
    <row r="333" spans="1:13" x14ac:dyDescent="0.3">
      <c r="A333" s="407"/>
      <c r="B333" s="419" t="s">
        <v>287</v>
      </c>
      <c r="C333" s="419" t="s">
        <v>90</v>
      </c>
      <c r="D333" s="439" t="s">
        <v>1845</v>
      </c>
      <c r="E333" s="447"/>
      <c r="F333" s="426"/>
      <c r="G333" s="427"/>
      <c r="H333" s="426"/>
      <c r="I333" s="447"/>
      <c r="J333" s="424" t="s">
        <v>94</v>
      </c>
      <c r="K333" s="452" t="s">
        <v>102</v>
      </c>
      <c r="M333" s="398"/>
    </row>
    <row r="334" spans="1:13" x14ac:dyDescent="0.3">
      <c r="A334" s="407"/>
      <c r="B334" s="419"/>
      <c r="C334" s="419"/>
      <c r="D334" s="424" t="s">
        <v>1851</v>
      </c>
      <c r="E334" s="447"/>
      <c r="F334" s="426"/>
      <c r="G334" s="427"/>
      <c r="H334" s="426"/>
      <c r="I334" s="447"/>
      <c r="J334" s="424" t="s">
        <v>33</v>
      </c>
      <c r="K334" s="452" t="s">
        <v>33</v>
      </c>
      <c r="M334" s="398"/>
    </row>
    <row r="335" spans="1:13" x14ac:dyDescent="0.3">
      <c r="A335" s="407"/>
      <c r="B335" s="433"/>
      <c r="C335" s="407"/>
      <c r="D335" s="424"/>
      <c r="E335" s="447"/>
      <c r="F335" s="447"/>
      <c r="G335" s="447"/>
      <c r="H335" s="447"/>
      <c r="I335" s="447"/>
      <c r="J335" s="432"/>
      <c r="K335" s="523"/>
      <c r="M335" s="398"/>
    </row>
    <row r="336" spans="1:13" x14ac:dyDescent="0.3">
      <c r="A336" s="471">
        <f>A332+1</f>
        <v>3</v>
      </c>
      <c r="B336" s="411" t="s">
        <v>114</v>
      </c>
      <c r="C336" s="411" t="s">
        <v>89</v>
      </c>
      <c r="D336" s="411" t="s">
        <v>138</v>
      </c>
      <c r="E336" s="442">
        <v>1000000</v>
      </c>
      <c r="F336" s="442">
        <v>1000000</v>
      </c>
      <c r="G336" s="442">
        <v>1000000</v>
      </c>
      <c r="H336" s="442">
        <v>1000000</v>
      </c>
      <c r="I336" s="442">
        <v>1000000</v>
      </c>
      <c r="J336" s="464" t="s">
        <v>93</v>
      </c>
      <c r="K336" s="411" t="s">
        <v>101</v>
      </c>
      <c r="L336" s="464"/>
      <c r="M336" s="391" t="s">
        <v>35</v>
      </c>
    </row>
    <row r="337" spans="1:13" x14ac:dyDescent="0.3">
      <c r="A337" s="407"/>
      <c r="B337" s="419" t="s">
        <v>130</v>
      </c>
      <c r="C337" s="419" t="s">
        <v>90</v>
      </c>
      <c r="D337" s="419" t="s">
        <v>139</v>
      </c>
      <c r="E337" s="447"/>
      <c r="F337" s="426"/>
      <c r="G337" s="426"/>
      <c r="H337" s="427"/>
      <c r="I337" s="426"/>
      <c r="J337" s="439" t="s">
        <v>94</v>
      </c>
      <c r="K337" s="419" t="s">
        <v>102</v>
      </c>
      <c r="M337" s="398"/>
    </row>
    <row r="338" spans="1:13" x14ac:dyDescent="0.3">
      <c r="A338" s="407"/>
      <c r="B338" s="419"/>
      <c r="C338" s="419"/>
      <c r="D338" s="424"/>
      <c r="E338" s="447"/>
      <c r="F338" s="426"/>
      <c r="G338" s="426"/>
      <c r="H338" s="427"/>
      <c r="I338" s="426"/>
      <c r="J338" s="439" t="s">
        <v>33</v>
      </c>
      <c r="K338" s="419" t="s">
        <v>33</v>
      </c>
      <c r="M338" s="398"/>
    </row>
    <row r="339" spans="1:13" x14ac:dyDescent="0.3">
      <c r="A339" s="509"/>
      <c r="B339" s="433"/>
      <c r="C339" s="509"/>
      <c r="D339" s="432"/>
      <c r="E339" s="449">
        <f>SUM(E328:E338)</f>
        <v>5728000</v>
      </c>
      <c r="F339" s="429">
        <f>SUM(F328:F338)</f>
        <v>5728000</v>
      </c>
      <c r="G339" s="429">
        <f>SUM(G328:G338)</f>
        <v>5728000</v>
      </c>
      <c r="H339" s="430">
        <f>SUM(H328:H338)</f>
        <v>5728000</v>
      </c>
      <c r="I339" s="429">
        <f>SUM(I328:I338)</f>
        <v>5728000</v>
      </c>
      <c r="J339" s="459"/>
      <c r="K339" s="509"/>
      <c r="L339" s="459"/>
      <c r="M339" s="434"/>
    </row>
    <row r="340" spans="1:13" x14ac:dyDescent="0.3">
      <c r="C340" s="389"/>
      <c r="E340" s="427"/>
      <c r="F340" s="427"/>
      <c r="G340" s="427"/>
      <c r="H340" s="427"/>
      <c r="I340" s="427"/>
      <c r="K340" s="389"/>
      <c r="M340" s="438"/>
    </row>
    <row r="341" spans="1:13" x14ac:dyDescent="0.3">
      <c r="C341" s="389"/>
      <c r="E341" s="427"/>
      <c r="F341" s="427"/>
      <c r="G341" s="427"/>
      <c r="H341" s="427"/>
      <c r="I341" s="427"/>
      <c r="K341" s="389"/>
      <c r="M341" s="438"/>
    </row>
    <row r="342" spans="1:13" x14ac:dyDescent="0.3">
      <c r="A342" s="540">
        <f>A323+1</f>
        <v>108</v>
      </c>
      <c r="B342" s="540"/>
      <c r="C342" s="540"/>
      <c r="D342" s="540"/>
      <c r="E342" s="540"/>
      <c r="F342" s="540"/>
      <c r="G342" s="540"/>
      <c r="H342" s="540"/>
      <c r="I342" s="540"/>
      <c r="J342" s="540"/>
      <c r="K342" s="540"/>
      <c r="L342" s="540"/>
      <c r="M342" s="540"/>
    </row>
    <row r="343" spans="1:13" x14ac:dyDescent="0.3">
      <c r="A343" s="471">
        <f>A336+1</f>
        <v>4</v>
      </c>
      <c r="B343" s="473" t="s">
        <v>1884</v>
      </c>
      <c r="C343" s="411" t="s">
        <v>89</v>
      </c>
      <c r="D343" s="473" t="s">
        <v>166</v>
      </c>
      <c r="E343" s="442">
        <v>1000000</v>
      </c>
      <c r="F343" s="442">
        <v>1000000</v>
      </c>
      <c r="G343" s="442">
        <v>1000000</v>
      </c>
      <c r="H343" s="442">
        <v>1000000</v>
      </c>
      <c r="I343" s="442">
        <v>1000000</v>
      </c>
      <c r="J343" s="416" t="s">
        <v>93</v>
      </c>
      <c r="K343" s="451" t="s">
        <v>101</v>
      </c>
      <c r="L343" s="464"/>
      <c r="M343" s="391" t="s">
        <v>35</v>
      </c>
    </row>
    <row r="344" spans="1:13" x14ac:dyDescent="0.3">
      <c r="A344" s="407"/>
      <c r="B344" s="418" t="s">
        <v>1885</v>
      </c>
      <c r="C344" s="419" t="s">
        <v>90</v>
      </c>
      <c r="D344" s="418" t="s">
        <v>167</v>
      </c>
      <c r="E344" s="447"/>
      <c r="F344" s="426"/>
      <c r="G344" s="427"/>
      <c r="H344" s="426"/>
      <c r="I344" s="447"/>
      <c r="J344" s="424" t="s">
        <v>94</v>
      </c>
      <c r="K344" s="452" t="s">
        <v>102</v>
      </c>
      <c r="M344" s="398"/>
    </row>
    <row r="345" spans="1:13" x14ac:dyDescent="0.3">
      <c r="A345" s="407"/>
      <c r="B345" s="418" t="s">
        <v>1886</v>
      </c>
      <c r="C345" s="419"/>
      <c r="D345" s="418" t="s">
        <v>168</v>
      </c>
      <c r="E345" s="447"/>
      <c r="F345" s="426"/>
      <c r="G345" s="427"/>
      <c r="H345" s="426"/>
      <c r="I345" s="447"/>
      <c r="J345" s="424" t="s">
        <v>33</v>
      </c>
      <c r="K345" s="452" t="s">
        <v>33</v>
      </c>
      <c r="M345" s="398"/>
    </row>
    <row r="346" spans="1:13" x14ac:dyDescent="0.3">
      <c r="A346" s="509"/>
      <c r="B346" s="435"/>
      <c r="C346" s="433"/>
      <c r="D346" s="435" t="s">
        <v>169</v>
      </c>
      <c r="E346" s="449"/>
      <c r="F346" s="449"/>
      <c r="G346" s="449"/>
      <c r="H346" s="449"/>
      <c r="I346" s="449"/>
      <c r="J346" s="432"/>
      <c r="K346" s="524"/>
      <c r="L346" s="459"/>
      <c r="M346" s="434"/>
    </row>
    <row r="347" spans="1:13" x14ac:dyDescent="0.3">
      <c r="A347" s="471">
        <f>A343+1</f>
        <v>5</v>
      </c>
      <c r="B347" s="473" t="s">
        <v>1887</v>
      </c>
      <c r="C347" s="411" t="s">
        <v>1791</v>
      </c>
      <c r="D347" s="473" t="s">
        <v>1891</v>
      </c>
      <c r="E347" s="442">
        <v>1000000</v>
      </c>
      <c r="F347" s="442">
        <v>1000000</v>
      </c>
      <c r="G347" s="442">
        <v>1000000</v>
      </c>
      <c r="H347" s="442">
        <v>1000000</v>
      </c>
      <c r="I347" s="442">
        <v>1000000</v>
      </c>
      <c r="J347" s="416" t="s">
        <v>93</v>
      </c>
      <c r="K347" s="451" t="s">
        <v>101</v>
      </c>
      <c r="L347" s="464"/>
      <c r="M347" s="391" t="s">
        <v>35</v>
      </c>
    </row>
    <row r="348" spans="1:13" x14ac:dyDescent="0.3">
      <c r="A348" s="407"/>
      <c r="B348" s="418" t="s">
        <v>1888</v>
      </c>
      <c r="C348" s="419" t="s">
        <v>1890</v>
      </c>
      <c r="D348" s="418" t="s">
        <v>1892</v>
      </c>
      <c r="E348" s="447"/>
      <c r="F348" s="426"/>
      <c r="G348" s="427"/>
      <c r="H348" s="426"/>
      <c r="I348" s="447"/>
      <c r="J348" s="424" t="s">
        <v>94</v>
      </c>
      <c r="K348" s="452" t="s">
        <v>102</v>
      </c>
      <c r="M348" s="398"/>
    </row>
    <row r="349" spans="1:13" x14ac:dyDescent="0.3">
      <c r="A349" s="407"/>
      <c r="B349" s="418" t="s">
        <v>1889</v>
      </c>
      <c r="C349" s="419"/>
      <c r="D349" s="418"/>
      <c r="E349" s="447"/>
      <c r="F349" s="426"/>
      <c r="G349" s="427"/>
      <c r="H349" s="426"/>
      <c r="I349" s="447"/>
      <c r="J349" s="424" t="s">
        <v>33</v>
      </c>
      <c r="K349" s="452" t="s">
        <v>33</v>
      </c>
      <c r="M349" s="398"/>
    </row>
    <row r="350" spans="1:13" x14ac:dyDescent="0.3">
      <c r="A350" s="509"/>
      <c r="B350" s="435"/>
      <c r="C350" s="433"/>
      <c r="D350" s="435"/>
      <c r="E350" s="449"/>
      <c r="F350" s="449"/>
      <c r="G350" s="449"/>
      <c r="H350" s="449"/>
      <c r="I350" s="449"/>
      <c r="J350" s="432"/>
      <c r="K350" s="524"/>
      <c r="L350" s="459"/>
      <c r="M350" s="434"/>
    </row>
    <row r="351" spans="1:13" x14ac:dyDescent="0.3">
      <c r="A351" s="471">
        <f>A347+1</f>
        <v>6</v>
      </c>
      <c r="B351" s="411" t="s">
        <v>1897</v>
      </c>
      <c r="C351" s="411" t="s">
        <v>1791</v>
      </c>
      <c r="D351" s="411" t="s">
        <v>1899</v>
      </c>
      <c r="E351" s="442">
        <v>1000000</v>
      </c>
      <c r="F351" s="442">
        <v>1000000</v>
      </c>
      <c r="G351" s="442">
        <v>1000000</v>
      </c>
      <c r="H351" s="442">
        <v>1000000</v>
      </c>
      <c r="I351" s="442">
        <v>1000000</v>
      </c>
      <c r="J351" s="416" t="s">
        <v>93</v>
      </c>
      <c r="K351" s="451" t="s">
        <v>101</v>
      </c>
      <c r="L351" s="464"/>
      <c r="M351" s="391" t="s">
        <v>35</v>
      </c>
    </row>
    <row r="352" spans="1:13" x14ac:dyDescent="0.3">
      <c r="A352" s="407"/>
      <c r="B352" s="419" t="s">
        <v>1898</v>
      </c>
      <c r="C352" s="419" t="s">
        <v>1890</v>
      </c>
      <c r="D352" s="419" t="s">
        <v>1900</v>
      </c>
      <c r="E352" s="447"/>
      <c r="F352" s="426"/>
      <c r="G352" s="427"/>
      <c r="H352" s="426"/>
      <c r="I352" s="447"/>
      <c r="J352" s="424" t="s">
        <v>94</v>
      </c>
      <c r="K352" s="452" t="s">
        <v>102</v>
      </c>
      <c r="M352" s="398"/>
    </row>
    <row r="353" spans="1:13" x14ac:dyDescent="0.3">
      <c r="A353" s="407"/>
      <c r="B353" s="419"/>
      <c r="C353" s="419"/>
      <c r="D353" s="419" t="s">
        <v>1808</v>
      </c>
      <c r="E353" s="447"/>
      <c r="F353" s="426"/>
      <c r="G353" s="427"/>
      <c r="H353" s="426"/>
      <c r="I353" s="447"/>
      <c r="J353" s="424" t="s">
        <v>33</v>
      </c>
      <c r="K353" s="452" t="s">
        <v>33</v>
      </c>
      <c r="M353" s="398"/>
    </row>
    <row r="354" spans="1:13" x14ac:dyDescent="0.3">
      <c r="A354" s="509"/>
      <c r="B354" s="433"/>
      <c r="C354" s="433"/>
      <c r="D354" s="433"/>
      <c r="E354" s="429"/>
      <c r="F354" s="429"/>
      <c r="G354" s="429"/>
      <c r="H354" s="429"/>
      <c r="I354" s="429"/>
      <c r="J354" s="433"/>
      <c r="K354" s="433"/>
      <c r="L354" s="433"/>
      <c r="M354" s="433"/>
    </row>
    <row r="355" spans="1:13" x14ac:dyDescent="0.3">
      <c r="A355" s="471">
        <f t="shared" ref="A355" si="8">A351+1</f>
        <v>7</v>
      </c>
      <c r="B355" s="411" t="s">
        <v>1957</v>
      </c>
      <c r="C355" s="411" t="s">
        <v>89</v>
      </c>
      <c r="D355" s="411" t="s">
        <v>1960</v>
      </c>
      <c r="E355" s="442">
        <v>4720000</v>
      </c>
      <c r="F355" s="442">
        <v>4720000</v>
      </c>
      <c r="G355" s="442">
        <v>4720000</v>
      </c>
      <c r="H355" s="442">
        <v>4720000</v>
      </c>
      <c r="I355" s="442">
        <v>4720000</v>
      </c>
      <c r="J355" s="416" t="s">
        <v>93</v>
      </c>
      <c r="K355" s="451" t="s">
        <v>101</v>
      </c>
      <c r="L355" s="464"/>
      <c r="M355" s="391" t="s">
        <v>35</v>
      </c>
    </row>
    <row r="356" spans="1:13" x14ac:dyDescent="0.3">
      <c r="A356" s="407"/>
      <c r="B356" s="419" t="s">
        <v>1958</v>
      </c>
      <c r="C356" s="419" t="s">
        <v>90</v>
      </c>
      <c r="D356" s="419" t="s">
        <v>1961</v>
      </c>
      <c r="E356" s="447"/>
      <c r="F356" s="426"/>
      <c r="G356" s="427"/>
      <c r="H356" s="426"/>
      <c r="I356" s="447"/>
      <c r="J356" s="424" t="s">
        <v>94</v>
      </c>
      <c r="K356" s="452" t="s">
        <v>102</v>
      </c>
      <c r="M356" s="398"/>
    </row>
    <row r="357" spans="1:13" x14ac:dyDescent="0.3">
      <c r="A357" s="407"/>
      <c r="B357" s="419" t="s">
        <v>1959</v>
      </c>
      <c r="C357" s="419"/>
      <c r="D357" s="419" t="s">
        <v>1962</v>
      </c>
      <c r="E357" s="447"/>
      <c r="F357" s="426"/>
      <c r="G357" s="427"/>
      <c r="H357" s="426"/>
      <c r="I357" s="447"/>
      <c r="J357" s="424" t="s">
        <v>33</v>
      </c>
      <c r="K357" s="452" t="s">
        <v>33</v>
      </c>
      <c r="M357" s="398"/>
    </row>
    <row r="358" spans="1:13" x14ac:dyDescent="0.3">
      <c r="A358" s="509"/>
      <c r="B358" s="433"/>
      <c r="C358" s="509"/>
      <c r="D358" s="433"/>
      <c r="E358" s="429">
        <f>SUM(E343:E357)</f>
        <v>7720000</v>
      </c>
      <c r="F358" s="429">
        <f>SUM(F343:F357)</f>
        <v>7720000</v>
      </c>
      <c r="G358" s="429">
        <f>SUM(G343:G357)</f>
        <v>7720000</v>
      </c>
      <c r="H358" s="429">
        <f>SUM(H343:H357)</f>
        <v>7720000</v>
      </c>
      <c r="I358" s="429">
        <f>SUM(I343:I357)</f>
        <v>7720000</v>
      </c>
      <c r="J358" s="433"/>
      <c r="K358" s="433"/>
      <c r="L358" s="433"/>
      <c r="M358" s="433"/>
    </row>
    <row r="359" spans="1:13" x14ac:dyDescent="0.3">
      <c r="C359" s="389"/>
      <c r="D359" s="418"/>
      <c r="E359" s="427"/>
      <c r="F359" s="427"/>
      <c r="G359" s="427"/>
      <c r="H359" s="427"/>
      <c r="I359" s="427"/>
      <c r="J359" s="418"/>
      <c r="K359" s="418"/>
      <c r="L359" s="418"/>
    </row>
    <row r="360" spans="1:13" x14ac:dyDescent="0.3">
      <c r="C360" s="389"/>
      <c r="D360" s="418"/>
      <c r="E360" s="427"/>
      <c r="F360" s="427"/>
      <c r="G360" s="427"/>
      <c r="H360" s="427"/>
      <c r="I360" s="427"/>
      <c r="J360" s="418"/>
      <c r="K360" s="418"/>
      <c r="L360" s="418"/>
    </row>
    <row r="361" spans="1:13" x14ac:dyDescent="0.3">
      <c r="A361" s="551">
        <f>A342+1</f>
        <v>109</v>
      </c>
      <c r="B361" s="551"/>
      <c r="C361" s="551"/>
      <c r="D361" s="551"/>
      <c r="E361" s="551"/>
      <c r="F361" s="551"/>
      <c r="G361" s="551"/>
      <c r="H361" s="551"/>
      <c r="I361" s="551"/>
      <c r="J361" s="551"/>
      <c r="K361" s="551"/>
      <c r="L361" s="551"/>
      <c r="M361" s="551"/>
    </row>
    <row r="362" spans="1:13" x14ac:dyDescent="0.3">
      <c r="A362" s="471">
        <f t="shared" ref="A362" si="9">A355+1</f>
        <v>8</v>
      </c>
      <c r="B362" s="411" t="s">
        <v>1957</v>
      </c>
      <c r="C362" s="411" t="s">
        <v>89</v>
      </c>
      <c r="D362" s="411" t="s">
        <v>1964</v>
      </c>
      <c r="E362" s="442">
        <v>4650000</v>
      </c>
      <c r="F362" s="442">
        <v>4650000</v>
      </c>
      <c r="G362" s="442">
        <v>4650000</v>
      </c>
      <c r="H362" s="442">
        <v>4650000</v>
      </c>
      <c r="I362" s="442">
        <v>4650000</v>
      </c>
      <c r="J362" s="416" t="s">
        <v>93</v>
      </c>
      <c r="K362" s="451" t="s">
        <v>101</v>
      </c>
      <c r="L362" s="464"/>
      <c r="M362" s="391" t="s">
        <v>35</v>
      </c>
    </row>
    <row r="363" spans="1:13" x14ac:dyDescent="0.3">
      <c r="A363" s="407"/>
      <c r="B363" s="419" t="s">
        <v>1958</v>
      </c>
      <c r="C363" s="419" t="s">
        <v>90</v>
      </c>
      <c r="D363" s="419" t="s">
        <v>1963</v>
      </c>
      <c r="E363" s="447"/>
      <c r="F363" s="426"/>
      <c r="G363" s="427"/>
      <c r="H363" s="426"/>
      <c r="I363" s="447"/>
      <c r="J363" s="424" t="s">
        <v>94</v>
      </c>
      <c r="K363" s="452" t="s">
        <v>102</v>
      </c>
      <c r="M363" s="398"/>
    </row>
    <row r="364" spans="1:13" x14ac:dyDescent="0.3">
      <c r="A364" s="407"/>
      <c r="B364" s="419" t="s">
        <v>1959</v>
      </c>
      <c r="C364" s="419"/>
      <c r="D364" s="419" t="s">
        <v>1962</v>
      </c>
      <c r="E364" s="447"/>
      <c r="F364" s="426"/>
      <c r="G364" s="427"/>
      <c r="H364" s="426"/>
      <c r="I364" s="447"/>
      <c r="J364" s="424" t="s">
        <v>33</v>
      </c>
      <c r="K364" s="452" t="s">
        <v>33</v>
      </c>
      <c r="M364" s="398"/>
    </row>
    <row r="365" spans="1:13" x14ac:dyDescent="0.3">
      <c r="A365" s="509"/>
      <c r="B365" s="433"/>
      <c r="C365" s="509"/>
      <c r="D365" s="433"/>
      <c r="E365" s="429"/>
      <c r="F365" s="429"/>
      <c r="G365" s="429"/>
      <c r="H365" s="429"/>
      <c r="I365" s="429"/>
      <c r="J365" s="433"/>
      <c r="K365" s="433"/>
      <c r="L365" s="433"/>
      <c r="M365" s="433"/>
    </row>
    <row r="366" spans="1:13" x14ac:dyDescent="0.3">
      <c r="A366" s="554" t="s">
        <v>1503</v>
      </c>
      <c r="B366" s="554"/>
      <c r="C366" s="554"/>
      <c r="D366" s="554"/>
      <c r="E366" s="436">
        <v>8</v>
      </c>
      <c r="F366" s="436">
        <v>8</v>
      </c>
      <c r="G366" s="436">
        <v>8</v>
      </c>
      <c r="H366" s="436">
        <v>8</v>
      </c>
      <c r="I366" s="436">
        <v>8</v>
      </c>
      <c r="J366" s="432"/>
      <c r="K366" s="432"/>
      <c r="L366" s="432"/>
      <c r="M366" s="433"/>
    </row>
    <row r="367" spans="1:13" x14ac:dyDescent="0.3">
      <c r="A367" s="553" t="s">
        <v>1507</v>
      </c>
      <c r="B367" s="553"/>
      <c r="C367" s="553"/>
      <c r="D367" s="553"/>
      <c r="E367" s="519">
        <f>E362+E358+E339</f>
        <v>18098000</v>
      </c>
      <c r="F367" s="519">
        <f t="shared" ref="F367:I367" si="10">F362+F358+F339</f>
        <v>18098000</v>
      </c>
      <c r="G367" s="519">
        <f t="shared" si="10"/>
        <v>18098000</v>
      </c>
      <c r="H367" s="519">
        <f t="shared" si="10"/>
        <v>18098000</v>
      </c>
      <c r="I367" s="519">
        <f t="shared" si="10"/>
        <v>18098000</v>
      </c>
      <c r="J367" s="507"/>
      <c r="K367" s="507"/>
      <c r="L367" s="507"/>
      <c r="M367" s="508"/>
    </row>
    <row r="368" spans="1:13" x14ac:dyDescent="0.3">
      <c r="E368" s="427"/>
      <c r="F368" s="427"/>
      <c r="G368" s="427"/>
      <c r="H368" s="427"/>
      <c r="I368" s="427"/>
    </row>
    <row r="369" spans="5:9" x14ac:dyDescent="0.3">
      <c r="E369" s="427"/>
      <c r="F369" s="427"/>
      <c r="G369" s="427"/>
      <c r="H369" s="427"/>
      <c r="I369" s="427"/>
    </row>
    <row r="370" spans="5:9" x14ac:dyDescent="0.3">
      <c r="E370" s="427"/>
      <c r="F370" s="427"/>
      <c r="G370" s="427"/>
      <c r="H370" s="427"/>
      <c r="I370" s="427"/>
    </row>
    <row r="371" spans="5:9" x14ac:dyDescent="0.3">
      <c r="E371" s="427"/>
      <c r="F371" s="427"/>
      <c r="G371" s="427"/>
      <c r="H371" s="427"/>
      <c r="I371" s="427"/>
    </row>
    <row r="384" spans="5:9" x14ac:dyDescent="0.3">
      <c r="H384" s="525"/>
      <c r="I384" s="525"/>
    </row>
  </sheetData>
  <mergeCells count="50">
    <mergeCell ref="A323:M323"/>
    <mergeCell ref="A324:M324"/>
    <mergeCell ref="E325:I325"/>
    <mergeCell ref="A366:D366"/>
    <mergeCell ref="A367:D367"/>
    <mergeCell ref="A342:M342"/>
    <mergeCell ref="A361:M361"/>
    <mergeCell ref="A266:M266"/>
    <mergeCell ref="A267:M267"/>
    <mergeCell ref="E268:I268"/>
    <mergeCell ref="A313:D313"/>
    <mergeCell ref="A314:D314"/>
    <mergeCell ref="A285:M285"/>
    <mergeCell ref="A286:M286"/>
    <mergeCell ref="E287:I287"/>
    <mergeCell ref="A304:M304"/>
    <mergeCell ref="A280:D280"/>
    <mergeCell ref="A281:D281"/>
    <mergeCell ref="A95:M95"/>
    <mergeCell ref="A114:M114"/>
    <mergeCell ref="E192:I192"/>
    <mergeCell ref="A229:M229"/>
    <mergeCell ref="A210:D210"/>
    <mergeCell ref="A211:D211"/>
    <mergeCell ref="A2:M2"/>
    <mergeCell ref="A1:M1"/>
    <mergeCell ref="A3:M3"/>
    <mergeCell ref="A185:D185"/>
    <mergeCell ref="E8:I8"/>
    <mergeCell ref="A184:D184"/>
    <mergeCell ref="A4:M4"/>
    <mergeCell ref="A5:M5"/>
    <mergeCell ref="A6:M6"/>
    <mergeCell ref="A7:M7"/>
    <mergeCell ref="A20:M20"/>
    <mergeCell ref="A38:M38"/>
    <mergeCell ref="A39:M39"/>
    <mergeCell ref="A58:M58"/>
    <mergeCell ref="A171:M171"/>
    <mergeCell ref="A77:M77"/>
    <mergeCell ref="A252:D252"/>
    <mergeCell ref="A253:D253"/>
    <mergeCell ref="A191:M191"/>
    <mergeCell ref="A133:M133"/>
    <mergeCell ref="A190:M190"/>
    <mergeCell ref="A152:M152"/>
    <mergeCell ref="E230:I230"/>
    <mergeCell ref="A209:M209"/>
    <mergeCell ref="A228:M228"/>
    <mergeCell ref="A247:M247"/>
  </mergeCells>
  <phoneticPr fontId="2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B58D7-0356-4990-94DE-9C8BE0ACB204}">
  <dimension ref="A1:M148"/>
  <sheetViews>
    <sheetView topLeftCell="A82" workbookViewId="0">
      <selection activeCell="A23" sqref="A23:M23"/>
    </sheetView>
  </sheetViews>
  <sheetFormatPr defaultColWidth="9" defaultRowHeight="21" customHeight="1" x14ac:dyDescent="0.55000000000000004"/>
  <cols>
    <col min="1" max="1" width="3.375" style="44" customWidth="1"/>
    <col min="2" max="2" width="14.75" style="113" customWidth="1"/>
    <col min="3" max="3" width="17" style="60" customWidth="1"/>
    <col min="4" max="4" width="17.375" style="113" customWidth="1"/>
    <col min="5" max="5" width="9.375" style="44" customWidth="1"/>
    <col min="6" max="6" width="8.625" style="44" customWidth="1"/>
    <col min="7" max="7" width="8.875" style="44" customWidth="1"/>
    <col min="8" max="8" width="9.125" style="44" customWidth="1"/>
    <col min="9" max="9" width="8.75" style="44" customWidth="1"/>
    <col min="10" max="10" width="10.375" style="113" customWidth="1"/>
    <col min="11" max="11" width="9.625" style="60" customWidth="1"/>
    <col min="12" max="12" width="7.5" style="60" customWidth="1"/>
    <col min="13" max="13" width="8.875" style="60" customWidth="1"/>
    <col min="14" max="16384" width="9" style="44"/>
  </cols>
  <sheetData>
    <row r="1" spans="1:13" ht="21" customHeight="1" x14ac:dyDescent="0.55000000000000004">
      <c r="A1" s="531" t="s">
        <v>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21" customHeight="1" x14ac:dyDescent="0.55000000000000004">
      <c r="A2" s="531" t="s">
        <v>18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ht="21" customHeight="1" x14ac:dyDescent="0.55000000000000004">
      <c r="A3" s="531" t="s">
        <v>4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</row>
    <row r="4" spans="1:13" ht="21" customHeight="1" x14ac:dyDescent="0.55000000000000004">
      <c r="A4" s="562" t="s">
        <v>1688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</row>
    <row r="6" spans="1:13" ht="21" customHeight="1" x14ac:dyDescent="0.55000000000000004">
      <c r="A6" s="563" t="s">
        <v>1687</v>
      </c>
      <c r="B6" s="563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</row>
    <row r="7" spans="1:13" ht="21" customHeight="1" x14ac:dyDescent="0.55000000000000004">
      <c r="A7" s="560" t="s">
        <v>1686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</row>
    <row r="8" spans="1:13" ht="21" customHeight="1" x14ac:dyDescent="0.55000000000000004">
      <c r="A8" s="45"/>
      <c r="B8" s="46"/>
      <c r="C8" s="47"/>
      <c r="D8" s="46"/>
      <c r="E8" s="561" t="s">
        <v>10</v>
      </c>
      <c r="F8" s="561"/>
      <c r="G8" s="561"/>
      <c r="H8" s="561"/>
      <c r="I8" s="535"/>
      <c r="J8" s="46" t="s">
        <v>11</v>
      </c>
      <c r="K8" s="159"/>
      <c r="L8" s="159"/>
      <c r="M8" s="159"/>
    </row>
    <row r="9" spans="1:13" ht="21" customHeight="1" x14ac:dyDescent="0.55000000000000004">
      <c r="A9" s="48" t="s">
        <v>5</v>
      </c>
      <c r="B9" s="49" t="s">
        <v>0</v>
      </c>
      <c r="C9" s="50" t="s">
        <v>6</v>
      </c>
      <c r="D9" s="49" t="s">
        <v>7</v>
      </c>
      <c r="E9" s="51">
        <v>2566</v>
      </c>
      <c r="F9" s="52">
        <v>2567</v>
      </c>
      <c r="G9" s="45">
        <v>2568</v>
      </c>
      <c r="H9" s="45">
        <v>2569</v>
      </c>
      <c r="I9" s="51">
        <v>2570</v>
      </c>
      <c r="J9" s="49" t="s">
        <v>12</v>
      </c>
      <c r="K9" s="183" t="s">
        <v>15</v>
      </c>
      <c r="L9" s="183" t="s">
        <v>17</v>
      </c>
      <c r="M9" s="183" t="s">
        <v>13</v>
      </c>
    </row>
    <row r="10" spans="1:13" ht="21" customHeight="1" x14ac:dyDescent="0.55000000000000004">
      <c r="A10" s="56"/>
      <c r="B10" s="145"/>
      <c r="C10" s="53"/>
      <c r="D10" s="145" t="s">
        <v>8</v>
      </c>
      <c r="E10" s="269" t="s">
        <v>9</v>
      </c>
      <c r="F10" s="270" t="s">
        <v>9</v>
      </c>
      <c r="G10" s="56" t="s">
        <v>9</v>
      </c>
      <c r="H10" s="56" t="s">
        <v>9</v>
      </c>
      <c r="I10" s="269" t="s">
        <v>9</v>
      </c>
      <c r="J10" s="145"/>
      <c r="K10" s="188" t="s">
        <v>16</v>
      </c>
      <c r="L10" s="188" t="s">
        <v>0</v>
      </c>
      <c r="M10" s="188" t="s">
        <v>14</v>
      </c>
    </row>
    <row r="11" spans="1:13" ht="21" customHeight="1" x14ac:dyDescent="0.55000000000000004">
      <c r="A11" s="57">
        <v>1</v>
      </c>
      <c r="B11" s="129" t="s">
        <v>378</v>
      </c>
      <c r="C11" s="61" t="s">
        <v>381</v>
      </c>
      <c r="D11" s="210" t="s">
        <v>383</v>
      </c>
      <c r="E11" s="11">
        <v>100000</v>
      </c>
      <c r="F11" s="11">
        <v>100000</v>
      </c>
      <c r="G11" s="11">
        <v>100000</v>
      </c>
      <c r="H11" s="11">
        <v>100000</v>
      </c>
      <c r="I11" s="11">
        <v>100000</v>
      </c>
      <c r="J11" s="59" t="s">
        <v>386</v>
      </c>
      <c r="K11" s="60" t="s">
        <v>384</v>
      </c>
      <c r="L11" s="61" t="s">
        <v>100</v>
      </c>
      <c r="M11" s="159" t="s">
        <v>35</v>
      </c>
    </row>
    <row r="12" spans="1:13" ht="21" customHeight="1" x14ac:dyDescent="0.55000000000000004">
      <c r="A12" s="63"/>
      <c r="B12" s="132" t="s">
        <v>379</v>
      </c>
      <c r="C12" s="65" t="s">
        <v>382</v>
      </c>
      <c r="D12" s="134"/>
      <c r="E12" s="16"/>
      <c r="F12" s="16"/>
      <c r="G12" s="16"/>
      <c r="H12" s="16"/>
      <c r="I12" s="16"/>
      <c r="J12" s="64" t="s">
        <v>387</v>
      </c>
      <c r="K12" s="133" t="s">
        <v>385</v>
      </c>
      <c r="L12" s="65"/>
      <c r="M12" s="183"/>
    </row>
    <row r="13" spans="1:13" ht="21" customHeight="1" x14ac:dyDescent="0.55000000000000004">
      <c r="A13" s="63"/>
      <c r="B13" s="132" t="s">
        <v>380</v>
      </c>
      <c r="C13" s="65"/>
      <c r="D13" s="134"/>
      <c r="E13" s="16"/>
      <c r="F13" s="16"/>
      <c r="G13" s="16"/>
      <c r="H13" s="16"/>
      <c r="I13" s="16"/>
      <c r="J13" s="64"/>
      <c r="K13" s="133" t="s">
        <v>43</v>
      </c>
      <c r="L13" s="65"/>
      <c r="M13" s="183"/>
    </row>
    <row r="14" spans="1:13" ht="21" customHeight="1" x14ac:dyDescent="0.55000000000000004">
      <c r="A14" s="67"/>
      <c r="B14" s="135"/>
      <c r="C14" s="70"/>
      <c r="D14" s="71"/>
      <c r="E14" s="17"/>
      <c r="F14" s="17"/>
      <c r="G14" s="17"/>
      <c r="H14" s="17"/>
      <c r="I14" s="17"/>
      <c r="J14" s="68"/>
      <c r="K14" s="136"/>
      <c r="L14" s="70"/>
      <c r="M14" s="188"/>
    </row>
    <row r="15" spans="1:13" ht="21" customHeight="1" x14ac:dyDescent="0.55000000000000004">
      <c r="A15" s="57">
        <f>A11+1</f>
        <v>2</v>
      </c>
      <c r="B15" s="129" t="s">
        <v>378</v>
      </c>
      <c r="C15" s="61" t="s">
        <v>381</v>
      </c>
      <c r="D15" s="210" t="s">
        <v>383</v>
      </c>
      <c r="E15" s="11">
        <v>100000</v>
      </c>
      <c r="F15" s="11">
        <v>100000</v>
      </c>
      <c r="G15" s="11">
        <v>100000</v>
      </c>
      <c r="H15" s="11">
        <v>100000</v>
      </c>
      <c r="I15" s="11">
        <v>100000</v>
      </c>
      <c r="J15" s="59" t="s">
        <v>386</v>
      </c>
      <c r="K15" s="60" t="s">
        <v>384</v>
      </c>
      <c r="L15" s="61" t="s">
        <v>100</v>
      </c>
      <c r="M15" s="159" t="s">
        <v>35</v>
      </c>
    </row>
    <row r="16" spans="1:13" ht="21" customHeight="1" x14ac:dyDescent="0.55000000000000004">
      <c r="A16" s="63"/>
      <c r="B16" s="132" t="s">
        <v>379</v>
      </c>
      <c r="C16" s="65" t="s">
        <v>382</v>
      </c>
      <c r="D16" s="134"/>
      <c r="E16" s="64"/>
      <c r="F16" s="64"/>
      <c r="G16" s="64"/>
      <c r="H16" s="64"/>
      <c r="I16" s="64"/>
      <c r="J16" s="64" t="s">
        <v>387</v>
      </c>
      <c r="K16" s="133" t="s">
        <v>385</v>
      </c>
      <c r="L16" s="65"/>
      <c r="M16" s="183"/>
    </row>
    <row r="17" spans="1:13" ht="21" customHeight="1" x14ac:dyDescent="0.55000000000000004">
      <c r="A17" s="63"/>
      <c r="B17" s="132" t="s">
        <v>388</v>
      </c>
      <c r="C17" s="65" t="s">
        <v>388</v>
      </c>
      <c r="D17" s="134"/>
      <c r="E17" s="64"/>
      <c r="F17" s="64"/>
      <c r="G17" s="64"/>
      <c r="H17" s="64"/>
      <c r="I17" s="64"/>
      <c r="J17" s="64"/>
      <c r="K17" s="133" t="s">
        <v>43</v>
      </c>
      <c r="L17" s="65"/>
      <c r="M17" s="183"/>
    </row>
    <row r="18" spans="1:13" ht="21" customHeight="1" x14ac:dyDescent="0.55000000000000004">
      <c r="A18" s="67"/>
      <c r="B18" s="135"/>
      <c r="C18" s="70"/>
      <c r="D18" s="71"/>
      <c r="E18" s="68"/>
      <c r="F18" s="68"/>
      <c r="G18" s="68"/>
      <c r="H18" s="68"/>
      <c r="I18" s="68"/>
      <c r="J18" s="68"/>
      <c r="K18" s="136"/>
      <c r="L18" s="70"/>
      <c r="M18" s="188"/>
    </row>
    <row r="19" spans="1:13" ht="21" customHeight="1" x14ac:dyDescent="0.55000000000000004">
      <c r="A19" s="555" t="s">
        <v>1503</v>
      </c>
      <c r="B19" s="555"/>
      <c r="C19" s="555"/>
      <c r="D19" s="555"/>
      <c r="E19" s="173">
        <v>2</v>
      </c>
      <c r="F19" s="198">
        <v>2</v>
      </c>
      <c r="G19" s="198">
        <v>2</v>
      </c>
      <c r="H19" s="198">
        <v>2</v>
      </c>
      <c r="I19" s="198">
        <v>2</v>
      </c>
      <c r="J19" s="199"/>
      <c r="K19" s="140"/>
      <c r="L19" s="140"/>
      <c r="M19" s="138"/>
    </row>
    <row r="20" spans="1:13" ht="21" customHeight="1" x14ac:dyDescent="0.55000000000000004">
      <c r="A20" s="555" t="s">
        <v>1507</v>
      </c>
      <c r="B20" s="555"/>
      <c r="C20" s="555"/>
      <c r="D20" s="555"/>
      <c r="E20" s="278">
        <f>E15+E11</f>
        <v>200000</v>
      </c>
      <c r="F20" s="278">
        <f t="shared" ref="F20:I20" si="0">F15+F11</f>
        <v>200000</v>
      </c>
      <c r="G20" s="278">
        <f t="shared" si="0"/>
        <v>200000</v>
      </c>
      <c r="H20" s="278">
        <f t="shared" si="0"/>
        <v>200000</v>
      </c>
      <c r="I20" s="278">
        <f t="shared" si="0"/>
        <v>200000</v>
      </c>
      <c r="J20" s="199"/>
      <c r="K20" s="140"/>
      <c r="L20" s="140"/>
      <c r="M20" s="138"/>
    </row>
    <row r="23" spans="1:13" ht="21" customHeight="1" x14ac:dyDescent="0.55000000000000004">
      <c r="A23" s="526">
        <f>'ย  (2 2)'!A199:M199+2</f>
        <v>84</v>
      </c>
      <c r="B23" s="526"/>
      <c r="C23" s="526"/>
      <c r="D23" s="526"/>
      <c r="E23" s="526"/>
      <c r="F23" s="526"/>
      <c r="G23" s="526"/>
      <c r="H23" s="526"/>
      <c r="I23" s="526"/>
      <c r="J23" s="526"/>
      <c r="K23" s="526"/>
      <c r="L23" s="526"/>
      <c r="M23" s="526"/>
    </row>
    <row r="24" spans="1:13" ht="21" customHeight="1" x14ac:dyDescent="0.55000000000000004">
      <c r="A24" s="556" t="s">
        <v>347</v>
      </c>
      <c r="B24" s="556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</row>
    <row r="25" spans="1:13" ht="21" customHeight="1" x14ac:dyDescent="0.55000000000000004">
      <c r="A25" s="57">
        <v>1</v>
      </c>
      <c r="B25" s="129" t="s">
        <v>348</v>
      </c>
      <c r="C25" s="61" t="s">
        <v>349</v>
      </c>
      <c r="D25" s="210" t="s">
        <v>351</v>
      </c>
      <c r="E25" s="11">
        <v>50000</v>
      </c>
      <c r="F25" s="11">
        <v>50000</v>
      </c>
      <c r="G25" s="11">
        <v>50000</v>
      </c>
      <c r="H25" s="11">
        <v>50000</v>
      </c>
      <c r="I25" s="11">
        <v>50000</v>
      </c>
      <c r="J25" s="59" t="s">
        <v>1094</v>
      </c>
      <c r="K25" s="61" t="s">
        <v>340</v>
      </c>
      <c r="L25" s="61" t="s">
        <v>100</v>
      </c>
      <c r="M25" s="159" t="s">
        <v>35</v>
      </c>
    </row>
    <row r="26" spans="1:13" ht="21" customHeight="1" x14ac:dyDescent="0.55000000000000004">
      <c r="A26" s="63"/>
      <c r="B26" s="132" t="s">
        <v>1967</v>
      </c>
      <c r="C26" s="65" t="s">
        <v>350</v>
      </c>
      <c r="D26" s="134" t="s">
        <v>352</v>
      </c>
      <c r="E26" s="16"/>
      <c r="F26" s="16"/>
      <c r="G26" s="16"/>
      <c r="H26" s="16"/>
      <c r="I26" s="16"/>
      <c r="J26" s="64" t="s">
        <v>1506</v>
      </c>
      <c r="K26" s="65" t="s">
        <v>1505</v>
      </c>
      <c r="L26" s="65"/>
      <c r="M26" s="183"/>
    </row>
    <row r="27" spans="1:13" ht="21" customHeight="1" x14ac:dyDescent="0.55000000000000004">
      <c r="A27" s="63"/>
      <c r="B27" s="132"/>
      <c r="C27" s="65"/>
      <c r="D27" s="134" t="s">
        <v>40</v>
      </c>
      <c r="E27" s="16"/>
      <c r="F27" s="16"/>
      <c r="G27" s="16"/>
      <c r="H27" s="16"/>
      <c r="I27" s="16"/>
      <c r="J27" s="64"/>
      <c r="K27" s="65"/>
      <c r="L27" s="65"/>
      <c r="M27" s="183"/>
    </row>
    <row r="28" spans="1:13" ht="21" customHeight="1" x14ac:dyDescent="0.55000000000000004">
      <c r="A28" s="67"/>
      <c r="B28" s="135"/>
      <c r="C28" s="70"/>
      <c r="D28" s="71"/>
      <c r="E28" s="17"/>
      <c r="F28" s="17"/>
      <c r="G28" s="17"/>
      <c r="H28" s="17"/>
      <c r="I28" s="17"/>
      <c r="J28" s="68"/>
      <c r="K28" s="70"/>
      <c r="L28" s="70"/>
      <c r="M28" s="188"/>
    </row>
    <row r="29" spans="1:13" ht="21" customHeight="1" x14ac:dyDescent="0.55000000000000004">
      <c r="A29" s="57">
        <f>A25+1</f>
        <v>2</v>
      </c>
      <c r="B29" s="129" t="s">
        <v>1944</v>
      </c>
      <c r="C29" s="61" t="s">
        <v>349</v>
      </c>
      <c r="D29" s="210" t="s">
        <v>351</v>
      </c>
      <c r="E29" s="11">
        <v>100000</v>
      </c>
      <c r="F29" s="11">
        <v>100000</v>
      </c>
      <c r="G29" s="11">
        <v>100000</v>
      </c>
      <c r="H29" s="11">
        <v>100000</v>
      </c>
      <c r="I29" s="11">
        <v>100000</v>
      </c>
      <c r="J29" s="59" t="s">
        <v>1094</v>
      </c>
      <c r="K29" s="61" t="s">
        <v>340</v>
      </c>
      <c r="L29" s="61" t="s">
        <v>100</v>
      </c>
      <c r="M29" s="159" t="s">
        <v>35</v>
      </c>
    </row>
    <row r="30" spans="1:13" ht="21" customHeight="1" x14ac:dyDescent="0.55000000000000004">
      <c r="A30" s="63"/>
      <c r="B30" s="132" t="s">
        <v>1945</v>
      </c>
      <c r="C30" s="65" t="s">
        <v>350</v>
      </c>
      <c r="D30" s="134" t="s">
        <v>1946</v>
      </c>
      <c r="E30" s="64"/>
      <c r="F30" s="64"/>
      <c r="G30" s="64"/>
      <c r="H30" s="64"/>
      <c r="I30" s="64"/>
      <c r="J30" s="64" t="s">
        <v>1506</v>
      </c>
      <c r="K30" s="65" t="s">
        <v>1505</v>
      </c>
      <c r="L30" s="65"/>
      <c r="M30" s="183"/>
    </row>
    <row r="31" spans="1:13" ht="21" customHeight="1" x14ac:dyDescent="0.55000000000000004">
      <c r="A31" s="63"/>
      <c r="B31" s="132"/>
      <c r="C31" s="65"/>
      <c r="D31" s="134" t="s">
        <v>40</v>
      </c>
      <c r="E31" s="64"/>
      <c r="F31" s="64"/>
      <c r="G31" s="64"/>
      <c r="H31" s="64"/>
      <c r="I31" s="64"/>
      <c r="J31" s="64"/>
      <c r="K31" s="65"/>
      <c r="L31" s="65"/>
      <c r="M31" s="183"/>
    </row>
    <row r="32" spans="1:13" ht="21" customHeight="1" x14ac:dyDescent="0.55000000000000004">
      <c r="A32" s="67"/>
      <c r="B32" s="135"/>
      <c r="C32" s="70"/>
      <c r="D32" s="71"/>
      <c r="E32" s="68"/>
      <c r="F32" s="68"/>
      <c r="G32" s="68"/>
      <c r="H32" s="68"/>
      <c r="I32" s="68"/>
      <c r="J32" s="68"/>
      <c r="K32" s="70"/>
      <c r="L32" s="70"/>
      <c r="M32" s="188"/>
    </row>
    <row r="33" spans="1:13" ht="21" customHeight="1" x14ac:dyDescent="0.55000000000000004">
      <c r="A33" s="557" t="s">
        <v>1503</v>
      </c>
      <c r="B33" s="558"/>
      <c r="C33" s="558"/>
      <c r="D33" s="559"/>
      <c r="E33" s="138">
        <v>2</v>
      </c>
      <c r="F33" s="138">
        <v>2</v>
      </c>
      <c r="G33" s="138">
        <v>2</v>
      </c>
      <c r="H33" s="138">
        <v>2</v>
      </c>
      <c r="I33" s="138">
        <v>2</v>
      </c>
      <c r="J33" s="199"/>
      <c r="K33" s="140"/>
      <c r="L33" s="140"/>
      <c r="M33" s="138"/>
    </row>
    <row r="34" spans="1:13" ht="21" customHeight="1" x14ac:dyDescent="0.55000000000000004">
      <c r="A34" s="555" t="s">
        <v>1507</v>
      </c>
      <c r="B34" s="555"/>
      <c r="C34" s="555"/>
      <c r="D34" s="555"/>
      <c r="E34" s="286">
        <f>E29+E25</f>
        <v>150000</v>
      </c>
      <c r="F34" s="286">
        <f t="shared" ref="F34:I34" si="1">F29+F25</f>
        <v>150000</v>
      </c>
      <c r="G34" s="286">
        <f t="shared" si="1"/>
        <v>150000</v>
      </c>
      <c r="H34" s="286">
        <f t="shared" si="1"/>
        <v>150000</v>
      </c>
      <c r="I34" s="286">
        <f t="shared" si="1"/>
        <v>150000</v>
      </c>
      <c r="J34" s="199"/>
      <c r="K34" s="140"/>
      <c r="L34" s="140"/>
      <c r="M34" s="138"/>
    </row>
    <row r="39" spans="1:13" ht="21" customHeight="1" x14ac:dyDescent="0.55000000000000004">
      <c r="G39" s="141"/>
    </row>
    <row r="45" spans="1:13" ht="21" customHeight="1" x14ac:dyDescent="0.55000000000000004">
      <c r="A45" s="526">
        <f>A23+1</f>
        <v>85</v>
      </c>
      <c r="B45" s="526"/>
      <c r="C45" s="526"/>
      <c r="D45" s="526"/>
      <c r="E45" s="526"/>
      <c r="F45" s="526"/>
      <c r="G45" s="526"/>
      <c r="H45" s="526"/>
      <c r="I45" s="526"/>
      <c r="J45" s="526"/>
      <c r="K45" s="526"/>
      <c r="L45" s="526"/>
      <c r="M45" s="526"/>
    </row>
    <row r="46" spans="1:13" ht="21" customHeight="1" x14ac:dyDescent="0.55000000000000004">
      <c r="A46" s="556" t="s">
        <v>333</v>
      </c>
      <c r="B46" s="556"/>
      <c r="C46" s="556"/>
      <c r="D46" s="556"/>
      <c r="E46" s="556"/>
      <c r="F46" s="556"/>
      <c r="G46" s="556"/>
      <c r="H46" s="556"/>
      <c r="I46" s="556"/>
      <c r="J46" s="556"/>
      <c r="K46" s="556"/>
      <c r="L46" s="556"/>
      <c r="M46" s="556"/>
    </row>
    <row r="47" spans="1:13" ht="21" customHeight="1" x14ac:dyDescent="0.55000000000000004">
      <c r="A47" s="57">
        <v>1</v>
      </c>
      <c r="B47" s="129" t="s">
        <v>334</v>
      </c>
      <c r="C47" s="61" t="s">
        <v>335</v>
      </c>
      <c r="D47" s="210" t="s">
        <v>337</v>
      </c>
      <c r="E47" s="11">
        <v>50000</v>
      </c>
      <c r="F47" s="11">
        <v>50000</v>
      </c>
      <c r="G47" s="11">
        <v>50000</v>
      </c>
      <c r="H47" s="11">
        <v>50000</v>
      </c>
      <c r="I47" s="11">
        <v>50000</v>
      </c>
      <c r="J47" s="59" t="s">
        <v>32</v>
      </c>
      <c r="K47" s="61" t="s">
        <v>340</v>
      </c>
      <c r="L47" s="61" t="s">
        <v>100</v>
      </c>
      <c r="M47" s="159" t="s">
        <v>35</v>
      </c>
    </row>
    <row r="48" spans="1:13" ht="21" customHeight="1" x14ac:dyDescent="0.55000000000000004">
      <c r="A48" s="63"/>
      <c r="B48" s="132" t="s">
        <v>1968</v>
      </c>
      <c r="C48" s="65" t="s">
        <v>336</v>
      </c>
      <c r="D48" s="134" t="s">
        <v>338</v>
      </c>
      <c r="E48" s="16"/>
      <c r="F48" s="16"/>
      <c r="G48" s="16"/>
      <c r="H48" s="16"/>
      <c r="I48" s="16"/>
      <c r="J48" s="64" t="s">
        <v>253</v>
      </c>
      <c r="K48" s="65" t="s">
        <v>341</v>
      </c>
      <c r="L48" s="65"/>
      <c r="M48" s="183"/>
    </row>
    <row r="49" spans="1:13" ht="21" customHeight="1" x14ac:dyDescent="0.55000000000000004">
      <c r="A49" s="63"/>
      <c r="B49" s="132"/>
      <c r="C49" s="65"/>
      <c r="D49" s="134"/>
      <c r="E49" s="16"/>
      <c r="F49" s="16"/>
      <c r="G49" s="16"/>
      <c r="H49" s="16"/>
      <c r="I49" s="16"/>
      <c r="J49" s="64" t="s">
        <v>339</v>
      </c>
      <c r="K49" s="65" t="s">
        <v>1951</v>
      </c>
      <c r="L49" s="65"/>
      <c r="M49" s="183"/>
    </row>
    <row r="50" spans="1:13" ht="21" customHeight="1" x14ac:dyDescent="0.55000000000000004">
      <c r="A50" s="67"/>
      <c r="B50" s="135"/>
      <c r="C50" s="70"/>
      <c r="D50" s="71"/>
      <c r="E50" s="17"/>
      <c r="F50" s="17"/>
      <c r="G50" s="17"/>
      <c r="H50" s="17"/>
      <c r="I50" s="17"/>
      <c r="J50" s="68" t="s">
        <v>1950</v>
      </c>
      <c r="K50" s="70"/>
      <c r="L50" s="70"/>
      <c r="M50" s="188"/>
    </row>
    <row r="51" spans="1:13" ht="21" customHeight="1" x14ac:dyDescent="0.55000000000000004">
      <c r="A51" s="57">
        <v>2</v>
      </c>
      <c r="B51" s="129" t="s">
        <v>1947</v>
      </c>
      <c r="C51" s="61" t="s">
        <v>335</v>
      </c>
      <c r="D51" s="210" t="s">
        <v>1949</v>
      </c>
      <c r="E51" s="11">
        <v>50000</v>
      </c>
      <c r="F51" s="11">
        <v>50000</v>
      </c>
      <c r="G51" s="11">
        <v>50000</v>
      </c>
      <c r="H51" s="11">
        <v>50000</v>
      </c>
      <c r="I51" s="11">
        <v>50000</v>
      </c>
      <c r="J51" s="59" t="s">
        <v>32</v>
      </c>
      <c r="K51" s="61" t="s">
        <v>340</v>
      </c>
      <c r="L51" s="61" t="s">
        <v>100</v>
      </c>
      <c r="M51" s="159" t="s">
        <v>35</v>
      </c>
    </row>
    <row r="52" spans="1:13" ht="21" customHeight="1" x14ac:dyDescent="0.55000000000000004">
      <c r="A52" s="63"/>
      <c r="B52" s="132" t="s">
        <v>1948</v>
      </c>
      <c r="C52" s="65"/>
      <c r="D52" s="134"/>
      <c r="E52" s="16"/>
      <c r="F52" s="16"/>
      <c r="G52" s="16"/>
      <c r="H52" s="16"/>
      <c r="I52" s="16"/>
      <c r="J52" s="64" t="s">
        <v>253</v>
      </c>
      <c r="K52" s="65" t="s">
        <v>341</v>
      </c>
      <c r="L52" s="65"/>
      <c r="M52" s="183"/>
    </row>
    <row r="53" spans="1:13" ht="21" customHeight="1" x14ac:dyDescent="0.55000000000000004">
      <c r="A53" s="63"/>
      <c r="B53" s="132" t="s">
        <v>1969</v>
      </c>
      <c r="C53" s="65"/>
      <c r="D53" s="134"/>
      <c r="E53" s="16"/>
      <c r="F53" s="16"/>
      <c r="G53" s="16"/>
      <c r="H53" s="16"/>
      <c r="I53" s="16"/>
      <c r="J53" s="64" t="s">
        <v>339</v>
      </c>
      <c r="K53" s="65" t="s">
        <v>1951</v>
      </c>
      <c r="L53" s="65"/>
      <c r="M53" s="183"/>
    </row>
    <row r="54" spans="1:13" ht="21" customHeight="1" x14ac:dyDescent="0.55000000000000004">
      <c r="A54" s="67"/>
      <c r="B54" s="135"/>
      <c r="C54" s="70"/>
      <c r="D54" s="71"/>
      <c r="E54" s="17"/>
      <c r="F54" s="17"/>
      <c r="G54" s="17"/>
      <c r="H54" s="17"/>
      <c r="I54" s="17"/>
      <c r="J54" s="68" t="s">
        <v>1950</v>
      </c>
      <c r="K54" s="70"/>
      <c r="L54" s="70"/>
      <c r="M54" s="188"/>
    </row>
    <row r="55" spans="1:13" ht="21" customHeight="1" x14ac:dyDescent="0.55000000000000004">
      <c r="A55" s="57">
        <v>3</v>
      </c>
      <c r="B55" s="129" t="s">
        <v>1947</v>
      </c>
      <c r="C55" s="61" t="s">
        <v>335</v>
      </c>
      <c r="D55" s="210" t="s">
        <v>1952</v>
      </c>
      <c r="E55" s="11">
        <v>50000</v>
      </c>
      <c r="F55" s="11">
        <v>50000</v>
      </c>
      <c r="G55" s="11">
        <v>50000</v>
      </c>
      <c r="H55" s="11">
        <v>50000</v>
      </c>
      <c r="I55" s="11">
        <v>50000</v>
      </c>
      <c r="J55" s="59" t="s">
        <v>32</v>
      </c>
      <c r="K55" s="61" t="s">
        <v>340</v>
      </c>
      <c r="L55" s="61" t="s">
        <v>100</v>
      </c>
      <c r="M55" s="159" t="s">
        <v>35</v>
      </c>
    </row>
    <row r="56" spans="1:13" ht="21" customHeight="1" x14ac:dyDescent="0.55000000000000004">
      <c r="A56" s="63"/>
      <c r="B56" s="132" t="s">
        <v>1948</v>
      </c>
      <c r="C56" s="65"/>
      <c r="D56" s="134"/>
      <c r="E56" s="16"/>
      <c r="F56" s="16"/>
      <c r="G56" s="16"/>
      <c r="H56" s="16"/>
      <c r="I56" s="16"/>
      <c r="J56" s="64" t="s">
        <v>253</v>
      </c>
      <c r="K56" s="65" t="s">
        <v>341</v>
      </c>
      <c r="L56" s="65"/>
      <c r="M56" s="183"/>
    </row>
    <row r="57" spans="1:13" ht="21" customHeight="1" x14ac:dyDescent="0.55000000000000004">
      <c r="A57" s="63"/>
      <c r="B57" s="132" t="s">
        <v>1970</v>
      </c>
      <c r="C57" s="65"/>
      <c r="D57" s="134"/>
      <c r="E57" s="16"/>
      <c r="F57" s="16"/>
      <c r="G57" s="16"/>
      <c r="H57" s="16"/>
      <c r="I57" s="16"/>
      <c r="J57" s="64" t="s">
        <v>339</v>
      </c>
      <c r="K57" s="65" t="s">
        <v>1951</v>
      </c>
      <c r="L57" s="65"/>
      <c r="M57" s="183"/>
    </row>
    <row r="58" spans="1:13" ht="21" customHeight="1" x14ac:dyDescent="0.55000000000000004">
      <c r="A58" s="67"/>
      <c r="B58" s="135"/>
      <c r="C58" s="70"/>
      <c r="D58" s="71"/>
      <c r="E58" s="17"/>
      <c r="F58" s="17"/>
      <c r="G58" s="17"/>
      <c r="H58" s="17"/>
      <c r="I58" s="17"/>
      <c r="J58" s="68" t="s">
        <v>1950</v>
      </c>
      <c r="K58" s="70"/>
      <c r="L58" s="70"/>
      <c r="M58" s="188"/>
    </row>
    <row r="59" spans="1:13" ht="21" customHeight="1" x14ac:dyDescent="0.55000000000000004">
      <c r="A59" s="57">
        <f>A55+1</f>
        <v>4</v>
      </c>
      <c r="B59" s="129" t="s">
        <v>342</v>
      </c>
      <c r="C59" s="61" t="s">
        <v>335</v>
      </c>
      <c r="D59" s="210" t="s">
        <v>343</v>
      </c>
      <c r="E59" s="11">
        <v>50000</v>
      </c>
      <c r="F59" s="11">
        <v>50000</v>
      </c>
      <c r="G59" s="11">
        <v>50000</v>
      </c>
      <c r="H59" s="11">
        <v>50000</v>
      </c>
      <c r="I59" s="11">
        <v>50000</v>
      </c>
      <c r="J59" s="59" t="s">
        <v>32</v>
      </c>
      <c r="K59" s="61" t="s">
        <v>340</v>
      </c>
      <c r="L59" s="61" t="s">
        <v>100</v>
      </c>
      <c r="M59" s="159" t="s">
        <v>35</v>
      </c>
    </row>
    <row r="60" spans="1:13" ht="21" customHeight="1" x14ac:dyDescent="0.55000000000000004">
      <c r="A60" s="63"/>
      <c r="B60" s="132" t="s">
        <v>1971</v>
      </c>
      <c r="C60" s="65" t="s">
        <v>336</v>
      </c>
      <c r="D60" s="134" t="s">
        <v>344</v>
      </c>
      <c r="E60" s="16"/>
      <c r="F60" s="16"/>
      <c r="G60" s="16"/>
      <c r="H60" s="16"/>
      <c r="I60" s="16"/>
      <c r="J60" s="64" t="s">
        <v>253</v>
      </c>
      <c r="K60" s="65" t="s">
        <v>341</v>
      </c>
      <c r="L60" s="65"/>
      <c r="M60" s="183"/>
    </row>
    <row r="61" spans="1:13" ht="21" customHeight="1" x14ac:dyDescent="0.55000000000000004">
      <c r="A61" s="63"/>
      <c r="B61" s="132"/>
      <c r="C61" s="65"/>
      <c r="D61" s="134"/>
      <c r="E61" s="16"/>
      <c r="F61" s="16"/>
      <c r="G61" s="16"/>
      <c r="H61" s="16"/>
      <c r="I61" s="16"/>
      <c r="J61" s="64" t="s">
        <v>339</v>
      </c>
      <c r="K61" s="65" t="s">
        <v>1951</v>
      </c>
      <c r="L61" s="65"/>
      <c r="M61" s="183"/>
    </row>
    <row r="62" spans="1:13" ht="21" customHeight="1" x14ac:dyDescent="0.55000000000000004">
      <c r="A62" s="67"/>
      <c r="B62" s="135"/>
      <c r="C62" s="70"/>
      <c r="D62" s="71"/>
      <c r="E62" s="17"/>
      <c r="F62" s="17"/>
      <c r="G62" s="17"/>
      <c r="H62" s="17"/>
      <c r="I62" s="17"/>
      <c r="J62" s="68" t="s">
        <v>1950</v>
      </c>
      <c r="K62" s="70"/>
      <c r="L62" s="70"/>
      <c r="M62" s="188"/>
    </row>
    <row r="63" spans="1:13" ht="21" customHeight="1" x14ac:dyDescent="0.55000000000000004">
      <c r="A63" s="57">
        <f>A59+1</f>
        <v>5</v>
      </c>
      <c r="B63" s="129" t="s">
        <v>342</v>
      </c>
      <c r="C63" s="61" t="s">
        <v>335</v>
      </c>
      <c r="D63" s="210" t="s">
        <v>345</v>
      </c>
      <c r="E63" s="11">
        <v>50000</v>
      </c>
      <c r="F63" s="11">
        <v>50000</v>
      </c>
      <c r="G63" s="11">
        <v>50000</v>
      </c>
      <c r="H63" s="11">
        <v>50000</v>
      </c>
      <c r="I63" s="11">
        <v>50000</v>
      </c>
      <c r="J63" s="59" t="s">
        <v>32</v>
      </c>
      <c r="K63" s="61" t="s">
        <v>340</v>
      </c>
      <c r="L63" s="61" t="s">
        <v>100</v>
      </c>
      <c r="M63" s="159" t="s">
        <v>35</v>
      </c>
    </row>
    <row r="64" spans="1:13" ht="21" customHeight="1" x14ac:dyDescent="0.55000000000000004">
      <c r="A64" s="63"/>
      <c r="B64" s="132" t="s">
        <v>1972</v>
      </c>
      <c r="C64" s="65" t="s">
        <v>336</v>
      </c>
      <c r="D64" s="134" t="s">
        <v>346</v>
      </c>
      <c r="E64" s="64"/>
      <c r="F64" s="64"/>
      <c r="G64" s="64"/>
      <c r="H64" s="64"/>
      <c r="I64" s="64"/>
      <c r="J64" s="64" t="s">
        <v>253</v>
      </c>
      <c r="K64" s="65" t="s">
        <v>341</v>
      </c>
      <c r="L64" s="65"/>
      <c r="M64" s="183"/>
    </row>
    <row r="65" spans="1:13" ht="21" customHeight="1" x14ac:dyDescent="0.55000000000000004">
      <c r="A65" s="63"/>
      <c r="B65" s="132"/>
      <c r="C65" s="65"/>
      <c r="D65" s="134"/>
      <c r="E65" s="64"/>
      <c r="F65" s="64"/>
      <c r="G65" s="64"/>
      <c r="H65" s="64"/>
      <c r="I65" s="64"/>
      <c r="J65" s="64" t="s">
        <v>339</v>
      </c>
      <c r="K65" s="65" t="s">
        <v>1951</v>
      </c>
      <c r="L65" s="65"/>
      <c r="M65" s="183"/>
    </row>
    <row r="66" spans="1:13" ht="21" customHeight="1" x14ac:dyDescent="0.55000000000000004">
      <c r="A66" s="67"/>
      <c r="B66" s="135"/>
      <c r="C66" s="70"/>
      <c r="D66" s="71"/>
      <c r="E66" s="68"/>
      <c r="F66" s="68"/>
      <c r="G66" s="68"/>
      <c r="H66" s="68"/>
      <c r="I66" s="68"/>
      <c r="J66" s="68" t="s">
        <v>1950</v>
      </c>
      <c r="K66" s="70"/>
      <c r="L66" s="70"/>
      <c r="M66" s="188"/>
    </row>
    <row r="67" spans="1:13" ht="21" customHeight="1" x14ac:dyDescent="0.55000000000000004">
      <c r="A67" s="526">
        <f>A45+1</f>
        <v>86</v>
      </c>
      <c r="B67" s="526"/>
      <c r="C67" s="526"/>
      <c r="D67" s="526"/>
      <c r="E67" s="526"/>
      <c r="F67" s="526"/>
      <c r="G67" s="526"/>
      <c r="H67" s="526"/>
      <c r="I67" s="526"/>
      <c r="J67" s="526"/>
      <c r="K67" s="526"/>
      <c r="L67" s="526"/>
      <c r="M67" s="526"/>
    </row>
    <row r="68" spans="1:13" ht="21" customHeight="1" x14ac:dyDescent="0.55000000000000004">
      <c r="A68" s="557" t="s">
        <v>1503</v>
      </c>
      <c r="B68" s="558"/>
      <c r="C68" s="558"/>
      <c r="D68" s="559"/>
      <c r="E68" s="198">
        <v>5</v>
      </c>
      <c r="F68" s="198">
        <v>5</v>
      </c>
      <c r="G68" s="198">
        <v>5</v>
      </c>
      <c r="H68" s="198">
        <v>5</v>
      </c>
      <c r="I68" s="198">
        <v>5</v>
      </c>
      <c r="J68" s="199"/>
      <c r="K68" s="140"/>
      <c r="L68" s="140"/>
      <c r="M68" s="138"/>
    </row>
    <row r="69" spans="1:13" ht="21" customHeight="1" x14ac:dyDescent="0.55000000000000004">
      <c r="A69" s="555" t="s">
        <v>1507</v>
      </c>
      <c r="B69" s="555"/>
      <c r="C69" s="555"/>
      <c r="D69" s="555"/>
      <c r="E69" s="278">
        <f>E63+E59+E55+E51+E47</f>
        <v>250000</v>
      </c>
      <c r="F69" s="278">
        <f t="shared" ref="F69:I69" si="2">F63+F59+F55+F51+F47</f>
        <v>250000</v>
      </c>
      <c r="G69" s="278">
        <f t="shared" si="2"/>
        <v>250000</v>
      </c>
      <c r="H69" s="278">
        <f t="shared" si="2"/>
        <v>250000</v>
      </c>
      <c r="I69" s="278">
        <f t="shared" si="2"/>
        <v>250000</v>
      </c>
      <c r="J69" s="199"/>
      <c r="K69" s="140"/>
      <c r="L69" s="140"/>
      <c r="M69" s="138"/>
    </row>
    <row r="89" spans="1:13" ht="21" customHeight="1" x14ac:dyDescent="0.55000000000000004">
      <c r="A89" s="526">
        <f>A67+1</f>
        <v>87</v>
      </c>
      <c r="B89" s="526"/>
      <c r="C89" s="526"/>
      <c r="D89" s="526"/>
      <c r="E89" s="526"/>
      <c r="F89" s="526"/>
      <c r="G89" s="526"/>
      <c r="H89" s="526"/>
      <c r="I89" s="526"/>
      <c r="J89" s="526"/>
      <c r="K89" s="526"/>
      <c r="L89" s="526"/>
      <c r="M89" s="526"/>
    </row>
    <row r="90" spans="1:13" ht="21" customHeight="1" x14ac:dyDescent="0.55000000000000004">
      <c r="A90" s="532" t="s">
        <v>1736</v>
      </c>
      <c r="B90" s="532"/>
      <c r="C90" s="532"/>
    </row>
    <row r="91" spans="1:13" ht="21" customHeight="1" x14ac:dyDescent="0.55000000000000004">
      <c r="A91" s="57">
        <v>1</v>
      </c>
      <c r="B91" s="129" t="s">
        <v>1690</v>
      </c>
      <c r="C91" s="61" t="s">
        <v>1691</v>
      </c>
      <c r="D91" s="208" t="s">
        <v>1692</v>
      </c>
      <c r="E91" s="61">
        <v>100000</v>
      </c>
      <c r="F91" s="75">
        <v>100000</v>
      </c>
      <c r="G91" s="61">
        <v>100000</v>
      </c>
      <c r="H91" s="61">
        <v>100000</v>
      </c>
      <c r="I91" s="75">
        <v>100000</v>
      </c>
      <c r="J91" s="160">
        <v>2</v>
      </c>
      <c r="K91" s="255" t="s">
        <v>1693</v>
      </c>
      <c r="L91" s="159" t="s">
        <v>100</v>
      </c>
      <c r="M91" s="159" t="s">
        <v>1694</v>
      </c>
    </row>
    <row r="92" spans="1:13" ht="21" customHeight="1" x14ac:dyDescent="0.55000000000000004">
      <c r="A92" s="63"/>
      <c r="B92" s="132"/>
      <c r="C92" s="65"/>
      <c r="D92" s="113" t="s">
        <v>1695</v>
      </c>
      <c r="E92" s="65"/>
      <c r="F92" s="60"/>
      <c r="G92" s="65"/>
      <c r="H92" s="65"/>
      <c r="I92" s="60"/>
      <c r="J92" s="182" t="s">
        <v>1696</v>
      </c>
      <c r="L92" s="183"/>
      <c r="M92" s="183" t="s">
        <v>1697</v>
      </c>
    </row>
    <row r="93" spans="1:13" ht="21" customHeight="1" x14ac:dyDescent="0.55000000000000004">
      <c r="A93" s="63"/>
      <c r="B93" s="132"/>
      <c r="C93" s="65"/>
      <c r="E93" s="65"/>
      <c r="F93" s="60"/>
      <c r="G93" s="271"/>
      <c r="H93" s="65"/>
      <c r="I93" s="60"/>
      <c r="J93" s="182"/>
      <c r="L93" s="183"/>
      <c r="M93" s="183"/>
    </row>
    <row r="94" spans="1:13" ht="21" customHeight="1" x14ac:dyDescent="0.55000000000000004">
      <c r="A94" s="67"/>
      <c r="B94" s="135"/>
      <c r="C94" s="70"/>
      <c r="D94" s="205"/>
      <c r="E94" s="70"/>
      <c r="F94" s="69"/>
      <c r="G94" s="70"/>
      <c r="H94" s="70"/>
      <c r="I94" s="69"/>
      <c r="J94" s="166"/>
      <c r="K94" s="69"/>
      <c r="L94" s="188"/>
      <c r="M94" s="188"/>
    </row>
    <row r="95" spans="1:13" ht="21" customHeight="1" x14ac:dyDescent="0.55000000000000004">
      <c r="A95" s="57">
        <v>2</v>
      </c>
      <c r="B95" s="129" t="s">
        <v>1698</v>
      </c>
      <c r="C95" s="61" t="s">
        <v>1699</v>
      </c>
      <c r="D95" s="208" t="s">
        <v>1692</v>
      </c>
      <c r="E95" s="61">
        <v>100000</v>
      </c>
      <c r="F95" s="75">
        <v>100000</v>
      </c>
      <c r="G95" s="61">
        <v>100000</v>
      </c>
      <c r="H95" s="75">
        <v>100000</v>
      </c>
      <c r="I95" s="61">
        <v>100000</v>
      </c>
      <c r="J95" s="272">
        <v>3</v>
      </c>
      <c r="K95" s="61" t="s">
        <v>1700</v>
      </c>
      <c r="L95" s="273" t="s">
        <v>100</v>
      </c>
      <c r="M95" s="273" t="s">
        <v>1694</v>
      </c>
    </row>
    <row r="96" spans="1:13" ht="21" customHeight="1" x14ac:dyDescent="0.55000000000000004">
      <c r="A96" s="63"/>
      <c r="B96" s="132"/>
      <c r="C96" s="65" t="s">
        <v>1701</v>
      </c>
      <c r="D96" s="113" t="s">
        <v>1702</v>
      </c>
      <c r="E96" s="65"/>
      <c r="F96" s="60"/>
      <c r="G96" s="65"/>
      <c r="H96" s="60"/>
      <c r="I96" s="65"/>
      <c r="J96" s="173" t="s">
        <v>1696</v>
      </c>
      <c r="K96" s="65"/>
      <c r="L96" s="274"/>
      <c r="M96" s="274" t="s">
        <v>1697</v>
      </c>
    </row>
    <row r="97" spans="1:13" ht="21" customHeight="1" x14ac:dyDescent="0.55000000000000004">
      <c r="A97" s="63"/>
      <c r="B97" s="132"/>
      <c r="C97" s="65" t="s">
        <v>1703</v>
      </c>
      <c r="D97" s="113" t="s">
        <v>1704</v>
      </c>
      <c r="E97" s="65"/>
      <c r="F97" s="60"/>
      <c r="G97" s="65"/>
      <c r="H97" s="60"/>
      <c r="I97" s="65"/>
      <c r="J97" s="173"/>
      <c r="K97" s="65"/>
      <c r="L97" s="274"/>
      <c r="M97" s="274"/>
    </row>
    <row r="98" spans="1:13" ht="21" customHeight="1" x14ac:dyDescent="0.55000000000000004">
      <c r="A98" s="67"/>
      <c r="B98" s="135"/>
      <c r="C98" s="70"/>
      <c r="D98" s="205"/>
      <c r="E98" s="70"/>
      <c r="F98" s="69"/>
      <c r="G98" s="70"/>
      <c r="H98" s="69"/>
      <c r="I98" s="70"/>
      <c r="J98" s="218"/>
      <c r="K98" s="70"/>
      <c r="L98" s="275"/>
      <c r="M98" s="275"/>
    </row>
    <row r="99" spans="1:13" ht="21" customHeight="1" x14ac:dyDescent="0.55000000000000004">
      <c r="A99" s="57">
        <v>3</v>
      </c>
      <c r="B99" s="59" t="s">
        <v>1705</v>
      </c>
      <c r="C99" s="61" t="s">
        <v>1706</v>
      </c>
      <c r="D99" s="113" t="s">
        <v>1692</v>
      </c>
      <c r="E99" s="65">
        <v>50000</v>
      </c>
      <c r="F99" s="65">
        <v>50000</v>
      </c>
      <c r="G99" s="65">
        <v>50000</v>
      </c>
      <c r="H99" s="65">
        <v>50000</v>
      </c>
      <c r="I99" s="65">
        <v>50000</v>
      </c>
      <c r="J99" s="160">
        <v>14</v>
      </c>
      <c r="K99" s="75" t="s">
        <v>1707</v>
      </c>
      <c r="L99" s="61" t="s">
        <v>100</v>
      </c>
      <c r="M99" s="159" t="s">
        <v>1694</v>
      </c>
    </row>
    <row r="100" spans="1:13" ht="21" customHeight="1" x14ac:dyDescent="0.55000000000000004">
      <c r="A100" s="63"/>
      <c r="B100" s="64" t="s">
        <v>1708</v>
      </c>
      <c r="C100" s="65" t="s">
        <v>1709</v>
      </c>
      <c r="D100" s="113" t="s">
        <v>1710</v>
      </c>
      <c r="E100" s="65"/>
      <c r="F100" s="190"/>
      <c r="G100" s="65"/>
      <c r="H100" s="65"/>
      <c r="I100" s="60"/>
      <c r="J100" s="182" t="s">
        <v>442</v>
      </c>
      <c r="K100" s="60" t="s">
        <v>1711</v>
      </c>
      <c r="L100" s="65"/>
      <c r="M100" s="183" t="s">
        <v>1697</v>
      </c>
    </row>
    <row r="101" spans="1:13" ht="21" customHeight="1" x14ac:dyDescent="0.55000000000000004">
      <c r="A101" s="63"/>
      <c r="B101" s="64"/>
      <c r="C101" s="65"/>
      <c r="D101" s="113" t="s">
        <v>1712</v>
      </c>
      <c r="E101" s="65"/>
      <c r="F101" s="190"/>
      <c r="G101" s="65"/>
      <c r="H101" s="65"/>
      <c r="I101" s="60"/>
      <c r="J101" s="182"/>
      <c r="K101" s="60" t="s">
        <v>1714</v>
      </c>
      <c r="L101" s="65"/>
      <c r="M101" s="274"/>
    </row>
    <row r="102" spans="1:13" ht="21" customHeight="1" x14ac:dyDescent="0.55000000000000004">
      <c r="A102" s="63"/>
      <c r="B102" s="64"/>
      <c r="C102" s="65"/>
      <c r="D102" s="113" t="s">
        <v>1715</v>
      </c>
      <c r="E102" s="65"/>
      <c r="F102" s="190"/>
      <c r="G102" s="65"/>
      <c r="H102" s="65"/>
      <c r="I102" s="60"/>
      <c r="J102" s="182"/>
      <c r="L102" s="65"/>
      <c r="M102" s="274"/>
    </row>
    <row r="103" spans="1:13" ht="21" customHeight="1" x14ac:dyDescent="0.55000000000000004">
      <c r="A103" s="67"/>
      <c r="B103" s="68"/>
      <c r="C103" s="70"/>
      <c r="D103" s="113" t="s">
        <v>1716</v>
      </c>
      <c r="E103" s="70"/>
      <c r="F103" s="191"/>
      <c r="G103" s="70"/>
      <c r="H103" s="70"/>
      <c r="I103" s="69"/>
      <c r="J103" s="166"/>
      <c r="K103" s="69"/>
      <c r="L103" s="70"/>
      <c r="M103" s="275"/>
    </row>
    <row r="104" spans="1:13" ht="21" customHeight="1" x14ac:dyDescent="0.55000000000000004">
      <c r="A104" s="57">
        <v>4</v>
      </c>
      <c r="B104" s="353" t="s">
        <v>2008</v>
      </c>
      <c r="C104" s="354" t="s">
        <v>2009</v>
      </c>
      <c r="D104" s="59" t="s">
        <v>2021</v>
      </c>
      <c r="E104" s="357">
        <v>10000</v>
      </c>
      <c r="F104" s="352">
        <v>10000</v>
      </c>
      <c r="G104" s="357">
        <v>10000</v>
      </c>
      <c r="H104" s="352">
        <v>10000</v>
      </c>
      <c r="I104" s="357">
        <v>10000</v>
      </c>
      <c r="J104" s="160">
        <v>14</v>
      </c>
      <c r="K104" s="75" t="s">
        <v>388</v>
      </c>
      <c r="L104" s="61" t="s">
        <v>100</v>
      </c>
      <c r="M104" s="159" t="s">
        <v>706</v>
      </c>
    </row>
    <row r="105" spans="1:13" ht="21" customHeight="1" x14ac:dyDescent="0.55000000000000004">
      <c r="A105" s="63"/>
      <c r="B105" s="355"/>
      <c r="C105" s="356" t="s">
        <v>2010</v>
      </c>
      <c r="D105" s="64" t="s">
        <v>2022</v>
      </c>
      <c r="E105" s="65"/>
      <c r="F105" s="60"/>
      <c r="G105" s="65"/>
      <c r="H105" s="60"/>
      <c r="I105" s="65"/>
      <c r="J105" s="182" t="s">
        <v>442</v>
      </c>
      <c r="L105" s="65"/>
      <c r="M105" s="183"/>
    </row>
    <row r="106" spans="1:13" ht="21" customHeight="1" x14ac:dyDescent="0.55000000000000004">
      <c r="A106" s="63"/>
      <c r="B106" s="132"/>
      <c r="C106" s="65"/>
      <c r="D106" s="64" t="s">
        <v>1785</v>
      </c>
      <c r="E106" s="65"/>
      <c r="F106" s="60"/>
      <c r="G106" s="65"/>
      <c r="H106" s="60"/>
      <c r="I106" s="65"/>
      <c r="J106" s="182"/>
      <c r="L106" s="65"/>
      <c r="M106" s="183"/>
    </row>
    <row r="107" spans="1:13" ht="21" customHeight="1" x14ac:dyDescent="0.55000000000000004">
      <c r="A107" s="63"/>
      <c r="B107" s="132"/>
      <c r="C107" s="65"/>
      <c r="D107" s="64"/>
      <c r="E107" s="65"/>
      <c r="F107" s="60"/>
      <c r="G107" s="65"/>
      <c r="H107" s="60"/>
      <c r="I107" s="65"/>
      <c r="J107" s="182"/>
      <c r="L107" s="65"/>
      <c r="M107" s="274"/>
    </row>
    <row r="108" spans="1:13" ht="21" customHeight="1" x14ac:dyDescent="0.55000000000000004">
      <c r="A108" s="67"/>
      <c r="B108" s="135"/>
      <c r="C108" s="70"/>
      <c r="D108" s="68"/>
      <c r="E108" s="360">
        <f>E104+E99+E95+E91</f>
        <v>260000</v>
      </c>
      <c r="F108" s="359">
        <f t="shared" ref="F108:I108" si="3">F104+F99+F95+F91</f>
        <v>260000</v>
      </c>
      <c r="G108" s="360">
        <f t="shared" si="3"/>
        <v>260000</v>
      </c>
      <c r="H108" s="359">
        <f t="shared" si="3"/>
        <v>260000</v>
      </c>
      <c r="I108" s="360">
        <f t="shared" si="3"/>
        <v>260000</v>
      </c>
      <c r="J108" s="166"/>
      <c r="K108" s="69"/>
      <c r="L108" s="70"/>
      <c r="M108" s="275"/>
    </row>
    <row r="109" spans="1:13" ht="21" customHeight="1" x14ac:dyDescent="0.55000000000000004">
      <c r="E109" s="60"/>
      <c r="F109" s="60"/>
      <c r="G109" s="60"/>
      <c r="H109" s="60"/>
      <c r="I109" s="60"/>
    </row>
    <row r="110" spans="1:13" ht="21" customHeight="1" x14ac:dyDescent="0.55000000000000004">
      <c r="E110" s="60"/>
      <c r="F110" s="60"/>
      <c r="G110" s="60"/>
      <c r="H110" s="60"/>
      <c r="I110" s="60"/>
    </row>
    <row r="111" spans="1:13" ht="21" customHeight="1" x14ac:dyDescent="0.55000000000000004">
      <c r="A111" s="526">
        <f>A89+1</f>
        <v>88</v>
      </c>
      <c r="B111" s="526"/>
      <c r="C111" s="526"/>
      <c r="D111" s="526"/>
      <c r="E111" s="526"/>
      <c r="F111" s="526"/>
      <c r="G111" s="526"/>
      <c r="H111" s="526"/>
      <c r="I111" s="526"/>
      <c r="J111" s="526"/>
      <c r="K111" s="526"/>
      <c r="L111" s="526"/>
      <c r="M111" s="526"/>
    </row>
    <row r="112" spans="1:13" ht="21" customHeight="1" x14ac:dyDescent="0.55000000000000004">
      <c r="A112" s="57">
        <f>A104+1</f>
        <v>5</v>
      </c>
      <c r="B112" s="59" t="s">
        <v>1726</v>
      </c>
      <c r="C112" s="61" t="s">
        <v>1727</v>
      </c>
      <c r="D112" s="59" t="s">
        <v>1692</v>
      </c>
      <c r="E112" s="61">
        <v>50000</v>
      </c>
      <c r="F112" s="61">
        <v>50000</v>
      </c>
      <c r="G112" s="61">
        <v>50000</v>
      </c>
      <c r="H112" s="61">
        <v>50000</v>
      </c>
      <c r="I112" s="61">
        <v>50000</v>
      </c>
      <c r="J112" s="160">
        <v>2</v>
      </c>
      <c r="K112" s="255" t="s">
        <v>1728</v>
      </c>
      <c r="L112" s="61" t="s">
        <v>100</v>
      </c>
      <c r="M112" s="159" t="s">
        <v>1694</v>
      </c>
    </row>
    <row r="113" spans="1:13" ht="21" customHeight="1" x14ac:dyDescent="0.55000000000000004">
      <c r="A113" s="63"/>
      <c r="B113" s="64"/>
      <c r="C113" s="65" t="s">
        <v>1729</v>
      </c>
      <c r="D113" s="64" t="s">
        <v>1730</v>
      </c>
      <c r="E113" s="190"/>
      <c r="F113" s="65"/>
      <c r="G113" s="63"/>
      <c r="H113" s="63"/>
      <c r="I113" s="63"/>
      <c r="J113" s="182" t="s">
        <v>1713</v>
      </c>
      <c r="K113" s="195"/>
      <c r="L113" s="65"/>
      <c r="M113" s="183" t="s">
        <v>1697</v>
      </c>
    </row>
    <row r="114" spans="1:13" ht="21" customHeight="1" x14ac:dyDescent="0.55000000000000004">
      <c r="A114" s="63"/>
      <c r="B114" s="64"/>
      <c r="C114" s="65"/>
      <c r="D114" s="64" t="s">
        <v>1731</v>
      </c>
      <c r="E114" s="190"/>
      <c r="F114" s="65"/>
      <c r="G114" s="65"/>
      <c r="H114" s="65"/>
      <c r="I114" s="65"/>
      <c r="J114" s="182"/>
      <c r="K114" s="195"/>
      <c r="L114" s="65"/>
      <c r="M114" s="183"/>
    </row>
    <row r="115" spans="1:13" ht="21" customHeight="1" x14ac:dyDescent="0.55000000000000004">
      <c r="A115" s="67"/>
      <c r="B115" s="64"/>
      <c r="C115" s="65"/>
      <c r="D115" s="64"/>
      <c r="E115" s="191"/>
      <c r="F115" s="70"/>
      <c r="G115" s="70"/>
      <c r="H115" s="70"/>
      <c r="I115" s="70"/>
      <c r="J115" s="182"/>
      <c r="K115" s="195"/>
      <c r="L115" s="70"/>
      <c r="M115" s="188"/>
    </row>
    <row r="116" spans="1:13" ht="21" customHeight="1" x14ac:dyDescent="0.55000000000000004">
      <c r="A116" s="57">
        <f>A112+1</f>
        <v>6</v>
      </c>
      <c r="B116" s="129" t="s">
        <v>1732</v>
      </c>
      <c r="C116" s="61" t="s">
        <v>1733</v>
      </c>
      <c r="D116" s="208" t="s">
        <v>1732</v>
      </c>
      <c r="E116" s="61">
        <v>50000</v>
      </c>
      <c r="F116" s="61">
        <v>50000</v>
      </c>
      <c r="G116" s="61">
        <v>50000</v>
      </c>
      <c r="H116" s="75">
        <v>50000</v>
      </c>
      <c r="I116" s="189">
        <v>50000</v>
      </c>
      <c r="J116" s="160">
        <v>14</v>
      </c>
      <c r="K116" s="159" t="s">
        <v>1738</v>
      </c>
      <c r="L116" s="130" t="s">
        <v>100</v>
      </c>
      <c r="M116" s="273" t="s">
        <v>1694</v>
      </c>
    </row>
    <row r="117" spans="1:13" ht="21" customHeight="1" x14ac:dyDescent="0.55000000000000004">
      <c r="A117" s="63"/>
      <c r="B117" s="132" t="s">
        <v>1734</v>
      </c>
      <c r="C117" s="65"/>
      <c r="D117" s="113" t="s">
        <v>1734</v>
      </c>
      <c r="E117" s="65"/>
      <c r="F117" s="60"/>
      <c r="G117" s="65"/>
      <c r="H117" s="60"/>
      <c r="I117" s="190"/>
      <c r="J117" s="182" t="s">
        <v>1713</v>
      </c>
      <c r="K117" s="183" t="s">
        <v>1739</v>
      </c>
      <c r="L117" s="133"/>
      <c r="M117" s="274" t="s">
        <v>1697</v>
      </c>
    </row>
    <row r="118" spans="1:13" ht="21" customHeight="1" x14ac:dyDescent="0.55000000000000004">
      <c r="A118" s="63"/>
      <c r="B118" s="132"/>
      <c r="C118" s="65"/>
      <c r="E118" s="65"/>
      <c r="F118" s="60"/>
      <c r="G118" s="65"/>
      <c r="H118" s="60"/>
      <c r="I118" s="190"/>
      <c r="J118" s="64"/>
      <c r="K118" s="65" t="s">
        <v>1735</v>
      </c>
      <c r="L118" s="133"/>
      <c r="M118" s="133"/>
    </row>
    <row r="119" spans="1:13" ht="21" customHeight="1" x14ac:dyDescent="0.55000000000000004">
      <c r="A119" s="67"/>
      <c r="B119" s="135"/>
      <c r="C119" s="70"/>
      <c r="D119" s="205"/>
      <c r="E119" s="70"/>
      <c r="F119" s="69"/>
      <c r="G119" s="70"/>
      <c r="H119" s="69"/>
      <c r="I119" s="191"/>
      <c r="J119" s="68"/>
      <c r="K119" s="70"/>
      <c r="L119" s="136"/>
      <c r="M119" s="136"/>
    </row>
    <row r="120" spans="1:13" ht="21" customHeight="1" x14ac:dyDescent="0.55000000000000004">
      <c r="A120" s="63">
        <f>A116+1</f>
        <v>7</v>
      </c>
      <c r="B120" s="355" t="s">
        <v>2027</v>
      </c>
      <c r="C120" s="65" t="s">
        <v>2029</v>
      </c>
      <c r="D120" s="113" t="s">
        <v>1932</v>
      </c>
      <c r="E120" s="61">
        <v>50000</v>
      </c>
      <c r="F120" s="61">
        <v>50000</v>
      </c>
      <c r="G120" s="61">
        <v>50000</v>
      </c>
      <c r="H120" s="75">
        <v>50000</v>
      </c>
      <c r="I120" s="189">
        <v>50000</v>
      </c>
      <c r="J120" s="182">
        <v>14</v>
      </c>
      <c r="K120" s="65" t="s">
        <v>2031</v>
      </c>
      <c r="L120" s="130" t="s">
        <v>100</v>
      </c>
      <c r="M120" s="273" t="s">
        <v>1694</v>
      </c>
    </row>
    <row r="121" spans="1:13" ht="21" customHeight="1" x14ac:dyDescent="0.55000000000000004">
      <c r="A121" s="63"/>
      <c r="B121" s="355" t="s">
        <v>2028</v>
      </c>
      <c r="C121" s="65" t="s">
        <v>2030</v>
      </c>
      <c r="E121" s="65"/>
      <c r="F121" s="60"/>
      <c r="G121" s="65"/>
      <c r="H121" s="60"/>
      <c r="I121" s="190"/>
      <c r="J121" s="182" t="s">
        <v>1713</v>
      </c>
      <c r="K121" s="65"/>
      <c r="L121" s="133"/>
      <c r="M121" s="274" t="s">
        <v>1697</v>
      </c>
    </row>
    <row r="122" spans="1:13" ht="21" customHeight="1" x14ac:dyDescent="0.55000000000000004">
      <c r="A122" s="63"/>
      <c r="B122" s="132"/>
      <c r="C122" s="65"/>
      <c r="E122" s="65"/>
      <c r="F122" s="60"/>
      <c r="G122" s="65"/>
      <c r="H122" s="60"/>
      <c r="I122" s="190"/>
      <c r="J122" s="182"/>
      <c r="K122" s="65"/>
      <c r="L122" s="133"/>
      <c r="M122" s="133"/>
    </row>
    <row r="123" spans="1:13" ht="21" customHeight="1" x14ac:dyDescent="0.55000000000000004">
      <c r="A123" s="63"/>
      <c r="B123" s="132"/>
      <c r="C123" s="65"/>
      <c r="E123" s="65"/>
      <c r="F123" s="60"/>
      <c r="G123" s="65"/>
      <c r="H123" s="60"/>
      <c r="I123" s="190"/>
      <c r="J123" s="68"/>
      <c r="K123" s="65"/>
      <c r="L123" s="136"/>
      <c r="M123" s="136"/>
    </row>
    <row r="124" spans="1:13" ht="21" customHeight="1" x14ac:dyDescent="0.55000000000000004">
      <c r="A124" s="57">
        <f>A120+1</f>
        <v>8</v>
      </c>
      <c r="B124" s="129" t="s">
        <v>1922</v>
      </c>
      <c r="C124" s="61" t="s">
        <v>1929</v>
      </c>
      <c r="D124" s="208" t="s">
        <v>1930</v>
      </c>
      <c r="E124" s="61">
        <v>50000</v>
      </c>
      <c r="F124" s="61">
        <v>50000</v>
      </c>
      <c r="G124" s="61">
        <v>50000</v>
      </c>
      <c r="H124" s="75">
        <v>50000</v>
      </c>
      <c r="I124" s="189">
        <v>50000</v>
      </c>
      <c r="J124" s="160">
        <v>14</v>
      </c>
      <c r="K124" s="159" t="s">
        <v>1926</v>
      </c>
      <c r="L124" s="130" t="s">
        <v>1928</v>
      </c>
      <c r="M124" s="273" t="s">
        <v>1694</v>
      </c>
    </row>
    <row r="125" spans="1:13" ht="21" customHeight="1" x14ac:dyDescent="0.55000000000000004">
      <c r="A125" s="63"/>
      <c r="B125" s="132" t="s">
        <v>1923</v>
      </c>
      <c r="C125" s="65"/>
      <c r="D125" s="113" t="s">
        <v>1931</v>
      </c>
      <c r="E125" s="65"/>
      <c r="F125" s="60"/>
      <c r="G125" s="65"/>
      <c r="H125" s="60"/>
      <c r="I125" s="190"/>
      <c r="J125" s="182" t="s">
        <v>1713</v>
      </c>
      <c r="K125" s="183" t="s">
        <v>1927</v>
      </c>
      <c r="L125" s="133" t="s">
        <v>785</v>
      </c>
      <c r="M125" s="274" t="s">
        <v>1697</v>
      </c>
    </row>
    <row r="126" spans="1:13" ht="21" customHeight="1" x14ac:dyDescent="0.55000000000000004">
      <c r="A126" s="63"/>
      <c r="B126" s="132" t="s">
        <v>1924</v>
      </c>
      <c r="C126" s="65"/>
      <c r="D126" s="113" t="s">
        <v>1932</v>
      </c>
      <c r="E126" s="65"/>
      <c r="F126" s="60"/>
      <c r="G126" s="65"/>
      <c r="H126" s="60"/>
      <c r="I126" s="190"/>
      <c r="J126" s="182"/>
      <c r="K126" s="183"/>
      <c r="L126" s="133"/>
      <c r="M126" s="133"/>
    </row>
    <row r="127" spans="1:13" ht="21" customHeight="1" x14ac:dyDescent="0.55000000000000004">
      <c r="A127" s="67"/>
      <c r="B127" s="135" t="s">
        <v>1925</v>
      </c>
      <c r="C127" s="70"/>
      <c r="D127" s="205"/>
      <c r="E127" s="242">
        <f>SUM(E112:E126)</f>
        <v>200000</v>
      </c>
      <c r="F127" s="276">
        <f>SUM(F112:F126)</f>
        <v>200000</v>
      </c>
      <c r="G127" s="242">
        <f>SUM(G112:G126)</f>
        <v>200000</v>
      </c>
      <c r="H127" s="276">
        <f>SUM(H112:H126)</f>
        <v>200000</v>
      </c>
      <c r="I127" s="277">
        <f>SUM(I112:I126)</f>
        <v>200000</v>
      </c>
      <c r="J127" s="68"/>
      <c r="K127" s="70"/>
      <c r="L127" s="136"/>
      <c r="M127" s="136"/>
    </row>
    <row r="128" spans="1:13" ht="21" customHeight="1" x14ac:dyDescent="0.55000000000000004">
      <c r="A128" s="555" t="s">
        <v>1737</v>
      </c>
      <c r="B128" s="555"/>
      <c r="C128" s="555"/>
      <c r="D128" s="555"/>
      <c r="E128" s="138">
        <f>A124</f>
        <v>8</v>
      </c>
      <c r="F128" s="138">
        <v>8</v>
      </c>
      <c r="G128" s="138">
        <v>8</v>
      </c>
      <c r="H128" s="138">
        <v>8</v>
      </c>
      <c r="I128" s="138">
        <v>8</v>
      </c>
      <c r="J128" s="199"/>
      <c r="K128" s="140"/>
      <c r="L128" s="140"/>
      <c r="M128" s="140"/>
    </row>
    <row r="129" spans="1:13" ht="21" customHeight="1" x14ac:dyDescent="0.55000000000000004">
      <c r="A129" s="555" t="s">
        <v>1507</v>
      </c>
      <c r="B129" s="555"/>
      <c r="C129" s="555"/>
      <c r="D129" s="555"/>
      <c r="E129" s="361">
        <f>E127+E108</f>
        <v>460000</v>
      </c>
      <c r="F129" s="361">
        <f t="shared" ref="F129:I129" si="4">F127+F108</f>
        <v>460000</v>
      </c>
      <c r="G129" s="361">
        <f t="shared" si="4"/>
        <v>460000</v>
      </c>
      <c r="H129" s="361">
        <f t="shared" si="4"/>
        <v>460000</v>
      </c>
      <c r="I129" s="361">
        <f t="shared" si="4"/>
        <v>460000</v>
      </c>
      <c r="J129" s="199"/>
      <c r="K129" s="140"/>
      <c r="L129" s="140"/>
      <c r="M129" s="140"/>
    </row>
    <row r="130" spans="1:13" ht="21" customHeight="1" x14ac:dyDescent="0.55000000000000004">
      <c r="A130" s="555" t="s">
        <v>1737</v>
      </c>
      <c r="B130" s="555"/>
      <c r="C130" s="555"/>
      <c r="D130" s="555"/>
      <c r="E130" s="138">
        <f>E128+E68+E33+E19</f>
        <v>17</v>
      </c>
      <c r="F130" s="138">
        <f>F128+F68+F33+F19</f>
        <v>17</v>
      </c>
      <c r="G130" s="138">
        <f>G128+G68+G33+G19</f>
        <v>17</v>
      </c>
      <c r="H130" s="138">
        <f>H128+H68+H33+H19</f>
        <v>17</v>
      </c>
      <c r="I130" s="138">
        <f>I128+I68+I33+I19</f>
        <v>17</v>
      </c>
      <c r="J130" s="199"/>
      <c r="K130" s="140"/>
      <c r="L130" s="140"/>
      <c r="M130" s="140"/>
    </row>
    <row r="131" spans="1:13" ht="21" customHeight="1" x14ac:dyDescent="0.55000000000000004">
      <c r="A131" s="555" t="s">
        <v>1507</v>
      </c>
      <c r="B131" s="555"/>
      <c r="C131" s="555"/>
      <c r="D131" s="555"/>
      <c r="E131" s="278">
        <f>E129+E69+E34+E20</f>
        <v>1060000</v>
      </c>
      <c r="F131" s="278">
        <f t="shared" ref="F131:I131" si="5">F129+F69+F34+F20</f>
        <v>1060000</v>
      </c>
      <c r="G131" s="278">
        <f t="shared" si="5"/>
        <v>1060000</v>
      </c>
      <c r="H131" s="278">
        <f t="shared" si="5"/>
        <v>1060000</v>
      </c>
      <c r="I131" s="278">
        <f t="shared" si="5"/>
        <v>1060000</v>
      </c>
      <c r="J131" s="199"/>
      <c r="K131" s="140"/>
      <c r="L131" s="140"/>
      <c r="M131" s="140"/>
    </row>
    <row r="133" spans="1:13" ht="21" customHeight="1" x14ac:dyDescent="0.55000000000000004">
      <c r="A133" s="526">
        <f>A111+1</f>
        <v>89</v>
      </c>
      <c r="B133" s="526"/>
      <c r="C133" s="526"/>
      <c r="D133" s="526"/>
      <c r="E133" s="526"/>
      <c r="F133" s="526"/>
      <c r="G133" s="526"/>
      <c r="H133" s="526"/>
      <c r="I133" s="526"/>
      <c r="J133" s="526"/>
      <c r="K133" s="526"/>
      <c r="L133" s="526"/>
      <c r="M133" s="526"/>
    </row>
    <row r="134" spans="1:13" ht="21" customHeight="1" x14ac:dyDescent="0.55000000000000004">
      <c r="A134" s="563" t="s">
        <v>1687</v>
      </c>
      <c r="B134" s="563"/>
      <c r="C134" s="563"/>
      <c r="D134" s="563"/>
      <c r="E134" s="563"/>
      <c r="F134" s="563"/>
      <c r="G134" s="563"/>
      <c r="H134" s="563"/>
      <c r="I134" s="563"/>
      <c r="J134" s="563"/>
      <c r="K134" s="563"/>
      <c r="L134" s="563"/>
      <c r="M134" s="563"/>
    </row>
    <row r="135" spans="1:13" ht="21" customHeight="1" x14ac:dyDescent="0.55000000000000004">
      <c r="A135" s="44" t="s">
        <v>2059</v>
      </c>
      <c r="E135" s="351"/>
      <c r="F135" s="351"/>
      <c r="G135" s="351"/>
      <c r="H135" s="351"/>
      <c r="I135" s="351"/>
      <c r="J135" s="351"/>
      <c r="K135" s="351"/>
      <c r="L135" s="351"/>
      <c r="M135" s="351"/>
    </row>
    <row r="136" spans="1:13" ht="21" customHeight="1" x14ac:dyDescent="0.55000000000000004">
      <c r="A136" s="45"/>
      <c r="B136" s="46"/>
      <c r="C136" s="47"/>
      <c r="D136" s="46"/>
      <c r="E136" s="534" t="s">
        <v>10</v>
      </c>
      <c r="F136" s="561"/>
      <c r="G136" s="561"/>
      <c r="H136" s="561"/>
      <c r="I136" s="535"/>
      <c r="J136" s="46" t="s">
        <v>11</v>
      </c>
      <c r="K136" s="159"/>
      <c r="L136" s="159"/>
      <c r="M136" s="159"/>
    </row>
    <row r="137" spans="1:13" ht="21" customHeight="1" x14ac:dyDescent="0.55000000000000004">
      <c r="A137" s="48" t="s">
        <v>5</v>
      </c>
      <c r="B137" s="49" t="s">
        <v>0</v>
      </c>
      <c r="C137" s="50" t="s">
        <v>6</v>
      </c>
      <c r="D137" s="49" t="s">
        <v>7</v>
      </c>
      <c r="E137" s="51">
        <v>2566</v>
      </c>
      <c r="F137" s="52">
        <v>2567</v>
      </c>
      <c r="G137" s="45">
        <v>2568</v>
      </c>
      <c r="H137" s="45">
        <v>2569</v>
      </c>
      <c r="I137" s="51">
        <v>2570</v>
      </c>
      <c r="J137" s="49" t="s">
        <v>12</v>
      </c>
      <c r="K137" s="183" t="s">
        <v>15</v>
      </c>
      <c r="L137" s="183" t="s">
        <v>17</v>
      </c>
      <c r="M137" s="183" t="s">
        <v>13</v>
      </c>
    </row>
    <row r="138" spans="1:13" ht="21" customHeight="1" x14ac:dyDescent="0.55000000000000004">
      <c r="A138" s="56"/>
      <c r="B138" s="145"/>
      <c r="C138" s="53"/>
      <c r="D138" s="145" t="s">
        <v>8</v>
      </c>
      <c r="E138" s="269" t="s">
        <v>9</v>
      </c>
      <c r="F138" s="270" t="s">
        <v>9</v>
      </c>
      <c r="G138" s="56" t="s">
        <v>9</v>
      </c>
      <c r="H138" s="56" t="s">
        <v>9</v>
      </c>
      <c r="I138" s="269" t="s">
        <v>9</v>
      </c>
      <c r="J138" s="145"/>
      <c r="K138" s="188" t="s">
        <v>16</v>
      </c>
      <c r="L138" s="188" t="s">
        <v>0</v>
      </c>
      <c r="M138" s="188" t="s">
        <v>14</v>
      </c>
    </row>
    <row r="139" spans="1:13" ht="21" customHeight="1" x14ac:dyDescent="0.55000000000000004">
      <c r="A139" s="57">
        <v>1</v>
      </c>
      <c r="B139" s="129" t="s">
        <v>1717</v>
      </c>
      <c r="C139" s="61" t="s">
        <v>1718</v>
      </c>
      <c r="D139" s="59" t="s">
        <v>1692</v>
      </c>
      <c r="E139" s="23">
        <v>50000</v>
      </c>
      <c r="F139" s="2">
        <v>50000</v>
      </c>
      <c r="G139" s="23">
        <v>50000</v>
      </c>
      <c r="H139" s="2">
        <v>50000</v>
      </c>
      <c r="I139" s="23">
        <v>50000</v>
      </c>
      <c r="J139" s="160">
        <v>3</v>
      </c>
      <c r="K139" s="75" t="s">
        <v>1719</v>
      </c>
      <c r="L139" s="61" t="s">
        <v>100</v>
      </c>
      <c r="M139" s="159" t="s">
        <v>1694</v>
      </c>
    </row>
    <row r="140" spans="1:13" ht="21" customHeight="1" x14ac:dyDescent="0.55000000000000004">
      <c r="A140" s="63"/>
      <c r="B140" s="132" t="s">
        <v>1720</v>
      </c>
      <c r="C140" s="65" t="s">
        <v>1721</v>
      </c>
      <c r="D140" s="64" t="s">
        <v>1722</v>
      </c>
      <c r="E140" s="60" t="s">
        <v>2060</v>
      </c>
      <c r="F140" s="65"/>
      <c r="G140" s="60"/>
      <c r="H140" s="65"/>
      <c r="I140" s="60"/>
      <c r="J140" s="182" t="s">
        <v>1713</v>
      </c>
      <c r="K140" s="60" t="s">
        <v>1723</v>
      </c>
      <c r="L140" s="65"/>
      <c r="M140" s="183" t="s">
        <v>1697</v>
      </c>
    </row>
    <row r="141" spans="1:13" ht="21" customHeight="1" x14ac:dyDescent="0.55000000000000004">
      <c r="A141" s="63"/>
      <c r="B141" s="132"/>
      <c r="C141" s="65" t="s">
        <v>1724</v>
      </c>
      <c r="D141" s="64" t="s">
        <v>1725</v>
      </c>
      <c r="E141" s="60"/>
      <c r="F141" s="65"/>
      <c r="G141" s="60"/>
      <c r="H141" s="65"/>
      <c r="I141" s="60"/>
      <c r="J141" s="182"/>
      <c r="L141" s="65"/>
      <c r="M141" s="183"/>
    </row>
    <row r="142" spans="1:13" ht="21" customHeight="1" x14ac:dyDescent="0.55000000000000004">
      <c r="A142" s="63"/>
      <c r="B142" s="132"/>
      <c r="C142" s="65"/>
      <c r="D142" s="134"/>
      <c r="E142" s="16"/>
      <c r="F142" s="16"/>
      <c r="G142" s="16"/>
      <c r="H142" s="16"/>
      <c r="I142" s="16"/>
      <c r="J142" s="64"/>
      <c r="K142" s="133"/>
      <c r="L142" s="65"/>
      <c r="M142" s="183"/>
    </row>
    <row r="143" spans="1:13" ht="21" customHeight="1" x14ac:dyDescent="0.55000000000000004">
      <c r="A143" s="57">
        <f>A139+1</f>
        <v>2</v>
      </c>
      <c r="B143" s="354" t="s">
        <v>2013</v>
      </c>
      <c r="C143" s="61" t="s">
        <v>2011</v>
      </c>
      <c r="D143" s="61" t="s">
        <v>2012</v>
      </c>
      <c r="E143" s="2">
        <v>150000</v>
      </c>
      <c r="F143" s="2">
        <v>150000</v>
      </c>
      <c r="G143" s="2">
        <v>150000</v>
      </c>
      <c r="H143" s="2">
        <v>150000</v>
      </c>
      <c r="I143" s="2">
        <v>150000</v>
      </c>
      <c r="J143" s="159" t="s">
        <v>2016</v>
      </c>
      <c r="K143" s="61" t="s">
        <v>2017</v>
      </c>
      <c r="L143" s="61" t="s">
        <v>100</v>
      </c>
      <c r="M143" s="61" t="s">
        <v>706</v>
      </c>
    </row>
    <row r="144" spans="1:13" ht="21" customHeight="1" x14ac:dyDescent="0.55000000000000004">
      <c r="A144" s="63"/>
      <c r="B144" s="65"/>
      <c r="C144" s="65" t="s">
        <v>2014</v>
      </c>
      <c r="D144" s="65" t="s">
        <v>2015</v>
      </c>
      <c r="E144" s="65"/>
      <c r="F144" s="65"/>
      <c r="G144" s="65"/>
      <c r="H144" s="65"/>
      <c r="I144" s="65"/>
      <c r="J144" s="65"/>
      <c r="K144" s="65" t="s">
        <v>2018</v>
      </c>
      <c r="L144" s="65" t="s">
        <v>2020</v>
      </c>
      <c r="M144" s="65"/>
    </row>
    <row r="145" spans="1:13" ht="21" customHeight="1" x14ac:dyDescent="0.55000000000000004">
      <c r="A145" s="63"/>
      <c r="B145" s="65"/>
      <c r="C145" s="65"/>
      <c r="D145" s="65"/>
      <c r="E145" s="65"/>
      <c r="F145" s="65"/>
      <c r="G145" s="65"/>
      <c r="H145" s="65"/>
      <c r="I145" s="65"/>
      <c r="J145" s="65"/>
      <c r="K145" s="65" t="s">
        <v>2019</v>
      </c>
      <c r="L145" s="65"/>
      <c r="M145" s="65"/>
    </row>
    <row r="146" spans="1:13" ht="21" customHeight="1" x14ac:dyDescent="0.55000000000000004">
      <c r="A146" s="67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</row>
    <row r="147" spans="1:13" ht="21" customHeight="1" x14ac:dyDescent="0.55000000000000004">
      <c r="A147" s="564" t="s">
        <v>1503</v>
      </c>
      <c r="B147" s="564"/>
      <c r="C147" s="564"/>
      <c r="D147" s="564"/>
      <c r="E147" s="137">
        <v>2</v>
      </c>
      <c r="F147" s="137">
        <v>2</v>
      </c>
      <c r="G147" s="137">
        <v>2</v>
      </c>
      <c r="H147" s="137">
        <v>2</v>
      </c>
      <c r="I147" s="137">
        <v>2</v>
      </c>
      <c r="J147" s="68"/>
      <c r="K147" s="70"/>
      <c r="L147" s="70"/>
      <c r="M147" s="70"/>
    </row>
    <row r="148" spans="1:13" ht="21" customHeight="1" x14ac:dyDescent="0.55000000000000004">
      <c r="A148" s="555" t="s">
        <v>1507</v>
      </c>
      <c r="B148" s="555"/>
      <c r="C148" s="555"/>
      <c r="D148" s="555"/>
      <c r="E148" s="358">
        <f>E143+E139</f>
        <v>200000</v>
      </c>
      <c r="F148" s="358">
        <f t="shared" ref="F148:I148" si="6">F143+F139</f>
        <v>200000</v>
      </c>
      <c r="G148" s="358">
        <f t="shared" si="6"/>
        <v>200000</v>
      </c>
      <c r="H148" s="358">
        <f t="shared" si="6"/>
        <v>200000</v>
      </c>
      <c r="I148" s="358">
        <f t="shared" si="6"/>
        <v>200000</v>
      </c>
      <c r="J148" s="199"/>
      <c r="K148" s="140"/>
      <c r="L148" s="140"/>
      <c r="M148" s="140"/>
    </row>
  </sheetData>
  <mergeCells count="30">
    <mergeCell ref="A133:M133"/>
    <mergeCell ref="A134:M134"/>
    <mergeCell ref="E136:I136"/>
    <mergeCell ref="A147:D147"/>
    <mergeCell ref="A148:D148"/>
    <mergeCell ref="A7:M7"/>
    <mergeCell ref="E8:I8"/>
    <mergeCell ref="A1:M1"/>
    <mergeCell ref="A2:M2"/>
    <mergeCell ref="A3:M3"/>
    <mergeCell ref="A4:M4"/>
    <mergeCell ref="A6:M6"/>
    <mergeCell ref="A19:D19"/>
    <mergeCell ref="A20:D20"/>
    <mergeCell ref="A24:M24"/>
    <mergeCell ref="A33:D33"/>
    <mergeCell ref="A34:D34"/>
    <mergeCell ref="A23:M23"/>
    <mergeCell ref="A45:M45"/>
    <mergeCell ref="A128:D128"/>
    <mergeCell ref="A129:D129"/>
    <mergeCell ref="A111:M111"/>
    <mergeCell ref="A89:M89"/>
    <mergeCell ref="A90:C90"/>
    <mergeCell ref="A130:D130"/>
    <mergeCell ref="A131:D131"/>
    <mergeCell ref="A46:M46"/>
    <mergeCell ref="A68:D68"/>
    <mergeCell ref="A69:D69"/>
    <mergeCell ref="A67:M67"/>
  </mergeCells>
  <phoneticPr fontId="2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CD15-5985-4812-B34E-782583015771}">
  <dimension ref="A1:M206"/>
  <sheetViews>
    <sheetView topLeftCell="A19" workbookViewId="0">
      <selection activeCell="E22" sqref="E22"/>
    </sheetView>
  </sheetViews>
  <sheetFormatPr defaultColWidth="9" defaultRowHeight="21" customHeight="1" x14ac:dyDescent="0.55000000000000004"/>
  <cols>
    <col min="1" max="1" width="3.375" style="44" customWidth="1"/>
    <col min="2" max="2" width="14.75" style="113" customWidth="1"/>
    <col min="3" max="3" width="17" style="113" customWidth="1"/>
    <col min="4" max="4" width="14.25" style="60" customWidth="1"/>
    <col min="5" max="5" width="8.875" style="44" customWidth="1"/>
    <col min="6" max="7" width="8.625" style="44" customWidth="1"/>
    <col min="8" max="8" width="9.125" style="44" customWidth="1"/>
    <col min="9" max="9" width="8.75" style="44" customWidth="1"/>
    <col min="10" max="10" width="10.375" style="44" customWidth="1"/>
    <col min="11" max="11" width="10" style="44" customWidth="1"/>
    <col min="12" max="12" width="8.625" style="60" customWidth="1"/>
    <col min="13" max="13" width="10.75" style="254" customWidth="1"/>
    <col min="14" max="16384" width="9" style="44"/>
  </cols>
  <sheetData>
    <row r="1" spans="1:13" ht="21" customHeight="1" x14ac:dyDescent="0.55000000000000004">
      <c r="A1" s="531" t="s">
        <v>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21" customHeight="1" x14ac:dyDescent="0.55000000000000004">
      <c r="A2" s="531" t="s">
        <v>18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ht="21" customHeight="1" x14ac:dyDescent="0.55000000000000004">
      <c r="A3" s="531" t="s">
        <v>4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</row>
    <row r="4" spans="1:13" ht="21" customHeight="1" x14ac:dyDescent="0.55000000000000004">
      <c r="A4" s="562" t="s">
        <v>1659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</row>
    <row r="5" spans="1:13" ht="21" customHeight="1" x14ac:dyDescent="0.55000000000000004">
      <c r="A5" s="563" t="s">
        <v>813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</row>
    <row r="6" spans="1:13" ht="21" customHeight="1" x14ac:dyDescent="0.55000000000000004">
      <c r="A6" s="562" t="s">
        <v>1658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</row>
    <row r="7" spans="1:13" ht="21" customHeight="1" x14ac:dyDescent="0.55000000000000004">
      <c r="A7" s="560" t="s">
        <v>1953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</row>
    <row r="8" spans="1:13" ht="21" customHeight="1" x14ac:dyDescent="0.55000000000000004">
      <c r="A8" s="45"/>
      <c r="B8" s="46"/>
      <c r="C8" s="46"/>
      <c r="D8" s="47"/>
      <c r="E8" s="561" t="s">
        <v>10</v>
      </c>
      <c r="F8" s="561"/>
      <c r="G8" s="561"/>
      <c r="H8" s="561"/>
      <c r="I8" s="535"/>
      <c r="J8" s="45" t="s">
        <v>11</v>
      </c>
      <c r="K8" s="45"/>
      <c r="L8" s="47"/>
      <c r="M8" s="248"/>
    </row>
    <row r="9" spans="1:13" ht="21" customHeight="1" x14ac:dyDescent="0.55000000000000004">
      <c r="A9" s="48" t="s">
        <v>5</v>
      </c>
      <c r="B9" s="49" t="s">
        <v>0</v>
      </c>
      <c r="C9" s="49" t="s">
        <v>6</v>
      </c>
      <c r="D9" s="50" t="s">
        <v>7</v>
      </c>
      <c r="E9" s="51">
        <v>2566</v>
      </c>
      <c r="F9" s="52">
        <v>2567</v>
      </c>
      <c r="G9" s="45">
        <v>2568</v>
      </c>
      <c r="H9" s="45">
        <v>2569</v>
      </c>
      <c r="I9" s="51">
        <v>2570</v>
      </c>
      <c r="J9" s="48" t="s">
        <v>12</v>
      </c>
      <c r="K9" s="48" t="s">
        <v>15</v>
      </c>
      <c r="L9" s="50" t="s">
        <v>17</v>
      </c>
      <c r="M9" s="249" t="s">
        <v>13</v>
      </c>
    </row>
    <row r="10" spans="1:13" ht="21" customHeight="1" x14ac:dyDescent="0.55000000000000004">
      <c r="A10" s="48"/>
      <c r="B10" s="49"/>
      <c r="C10" s="49"/>
      <c r="D10" s="53" t="s">
        <v>8</v>
      </c>
      <c r="E10" s="54" t="s">
        <v>9</v>
      </c>
      <c r="F10" s="55" t="s">
        <v>9</v>
      </c>
      <c r="G10" s="48" t="s">
        <v>9</v>
      </c>
      <c r="H10" s="48" t="s">
        <v>9</v>
      </c>
      <c r="I10" s="54" t="s">
        <v>9</v>
      </c>
      <c r="J10" s="48"/>
      <c r="K10" s="56" t="s">
        <v>16</v>
      </c>
      <c r="L10" s="50" t="s">
        <v>0</v>
      </c>
      <c r="M10" s="249" t="s">
        <v>14</v>
      </c>
    </row>
    <row r="11" spans="1:13" ht="21" customHeight="1" x14ac:dyDescent="0.55000000000000004">
      <c r="A11" s="57">
        <v>1</v>
      </c>
      <c r="B11" s="58" t="s">
        <v>1246</v>
      </c>
      <c r="C11" s="59" t="s">
        <v>1248</v>
      </c>
      <c r="D11" s="195" t="s">
        <v>1251</v>
      </c>
      <c r="E11" s="327">
        <v>10000</v>
      </c>
      <c r="F11" s="327">
        <v>10000</v>
      </c>
      <c r="G11" s="327">
        <v>10000</v>
      </c>
      <c r="H11" s="327">
        <v>10000</v>
      </c>
      <c r="I11" s="327">
        <v>10000</v>
      </c>
      <c r="J11" s="61" t="s">
        <v>1252</v>
      </c>
      <c r="K11" s="60" t="s">
        <v>1255</v>
      </c>
      <c r="L11" s="159" t="s">
        <v>1257</v>
      </c>
      <c r="M11" s="250" t="s">
        <v>1258</v>
      </c>
    </row>
    <row r="12" spans="1:13" ht="21" customHeight="1" x14ac:dyDescent="0.55000000000000004">
      <c r="A12" s="63"/>
      <c r="B12" s="64" t="s">
        <v>1247</v>
      </c>
      <c r="C12" s="64" t="s">
        <v>1249</v>
      </c>
      <c r="E12" s="292"/>
      <c r="F12" s="292"/>
      <c r="G12" s="292"/>
      <c r="H12" s="292"/>
      <c r="I12" s="292"/>
      <c r="J12" s="65" t="s">
        <v>1253</v>
      </c>
      <c r="K12" s="60" t="s">
        <v>1256</v>
      </c>
      <c r="L12" s="183" t="s">
        <v>631</v>
      </c>
      <c r="M12" s="251"/>
    </row>
    <row r="13" spans="1:13" ht="21" customHeight="1" x14ac:dyDescent="0.55000000000000004">
      <c r="A13" s="63"/>
      <c r="B13" s="64"/>
      <c r="C13" s="64" t="s">
        <v>1250</v>
      </c>
      <c r="E13" s="292"/>
      <c r="F13" s="292"/>
      <c r="G13" s="292"/>
      <c r="H13" s="292"/>
      <c r="I13" s="292"/>
      <c r="J13" s="65" t="s">
        <v>1254</v>
      </c>
      <c r="K13" s="60"/>
      <c r="L13" s="183"/>
      <c r="M13" s="171"/>
    </row>
    <row r="14" spans="1:13" ht="21" customHeight="1" x14ac:dyDescent="0.55000000000000004">
      <c r="A14" s="63"/>
      <c r="B14" s="64"/>
      <c r="C14" s="64"/>
      <c r="E14" s="292"/>
      <c r="F14" s="292"/>
      <c r="G14" s="292"/>
      <c r="H14" s="292"/>
      <c r="I14" s="292"/>
      <c r="J14" s="65" t="s">
        <v>1250</v>
      </c>
      <c r="K14" s="60"/>
      <c r="L14" s="183"/>
      <c r="M14" s="171"/>
    </row>
    <row r="15" spans="1:13" ht="21" customHeight="1" x14ac:dyDescent="0.55000000000000004">
      <c r="A15" s="67"/>
      <c r="B15" s="68"/>
      <c r="C15" s="68"/>
      <c r="D15" s="69"/>
      <c r="E15" s="297"/>
      <c r="F15" s="297"/>
      <c r="G15" s="297"/>
      <c r="H15" s="297"/>
      <c r="I15" s="297"/>
      <c r="J15" s="70"/>
      <c r="K15" s="71"/>
      <c r="L15" s="188"/>
      <c r="M15" s="252"/>
    </row>
    <row r="16" spans="1:13" ht="21" customHeight="1" x14ac:dyDescent="0.55000000000000004">
      <c r="A16" s="72">
        <f>A11+1</f>
        <v>2</v>
      </c>
      <c r="B16" s="73" t="s">
        <v>1259</v>
      </c>
      <c r="C16" s="73" t="s">
        <v>1261</v>
      </c>
      <c r="D16" s="253" t="s">
        <v>1251</v>
      </c>
      <c r="E16" s="327">
        <v>50000</v>
      </c>
      <c r="F16" s="327">
        <v>50000</v>
      </c>
      <c r="G16" s="327">
        <v>50000</v>
      </c>
      <c r="H16" s="327">
        <v>50000</v>
      </c>
      <c r="I16" s="327">
        <v>50000</v>
      </c>
      <c r="J16" s="61" t="s">
        <v>1264</v>
      </c>
      <c r="K16" s="75" t="s">
        <v>1265</v>
      </c>
      <c r="L16" s="159" t="s">
        <v>1257</v>
      </c>
      <c r="M16" s="250" t="s">
        <v>1258</v>
      </c>
    </row>
    <row r="17" spans="1:13" ht="21" customHeight="1" x14ac:dyDescent="0.55000000000000004">
      <c r="A17" s="76"/>
      <c r="B17" s="77" t="s">
        <v>1260</v>
      </c>
      <c r="C17" s="77" t="s">
        <v>1262</v>
      </c>
      <c r="D17" s="78"/>
      <c r="E17" s="32"/>
      <c r="F17" s="32"/>
      <c r="G17" s="32"/>
      <c r="H17" s="32"/>
      <c r="I17" s="32"/>
      <c r="J17" s="65" t="s">
        <v>1039</v>
      </c>
      <c r="K17" s="60" t="s">
        <v>1266</v>
      </c>
      <c r="L17" s="183" t="s">
        <v>631</v>
      </c>
      <c r="M17" s="251"/>
    </row>
    <row r="18" spans="1:13" ht="21" customHeight="1" x14ac:dyDescent="0.55000000000000004">
      <c r="A18" s="76"/>
      <c r="B18" s="77"/>
      <c r="C18" s="77" t="s">
        <v>1263</v>
      </c>
      <c r="D18" s="78"/>
      <c r="E18" s="32"/>
      <c r="F18" s="32"/>
      <c r="G18" s="32"/>
      <c r="H18" s="32"/>
      <c r="I18" s="32"/>
      <c r="J18" s="65"/>
      <c r="K18" s="60" t="s">
        <v>1267</v>
      </c>
      <c r="L18" s="183"/>
      <c r="M18" s="171"/>
    </row>
    <row r="19" spans="1:13" ht="21" customHeight="1" x14ac:dyDescent="0.55000000000000004">
      <c r="A19" s="76"/>
      <c r="B19" s="77"/>
      <c r="C19" s="77"/>
      <c r="D19" s="78"/>
      <c r="E19" s="32"/>
      <c r="F19" s="32"/>
      <c r="G19" s="32"/>
      <c r="H19" s="32"/>
      <c r="I19" s="32"/>
      <c r="J19" s="65"/>
      <c r="K19" s="60" t="s">
        <v>1268</v>
      </c>
      <c r="L19" s="183"/>
      <c r="M19" s="171"/>
    </row>
    <row r="20" spans="1:13" ht="21" customHeight="1" x14ac:dyDescent="0.55000000000000004">
      <c r="A20" s="80"/>
      <c r="B20" s="81"/>
      <c r="C20" s="81"/>
      <c r="D20" s="82"/>
      <c r="E20" s="342">
        <f>E16+E11</f>
        <v>60000</v>
      </c>
      <c r="F20" s="342">
        <f t="shared" ref="F20:I20" si="0">F16+F11</f>
        <v>60000</v>
      </c>
      <c r="G20" s="342">
        <f t="shared" si="0"/>
        <v>60000</v>
      </c>
      <c r="H20" s="342">
        <f t="shared" si="0"/>
        <v>60000</v>
      </c>
      <c r="I20" s="342">
        <f t="shared" si="0"/>
        <v>60000</v>
      </c>
      <c r="J20" s="70"/>
      <c r="K20" s="71"/>
      <c r="L20" s="188"/>
      <c r="M20" s="252"/>
    </row>
    <row r="21" spans="1:13" ht="21" customHeight="1" x14ac:dyDescent="0.55000000000000004">
      <c r="A21" s="83"/>
      <c r="B21" s="84"/>
      <c r="C21" s="84"/>
      <c r="D21" s="85"/>
      <c r="E21" s="85"/>
      <c r="F21" s="86"/>
      <c r="G21" s="86"/>
      <c r="H21" s="86"/>
      <c r="I21" s="86"/>
      <c r="J21" s="87"/>
      <c r="K21" s="85"/>
      <c r="L21" s="85"/>
    </row>
    <row r="22" spans="1:13" ht="21" customHeight="1" x14ac:dyDescent="0.55000000000000004">
      <c r="B22" s="84"/>
      <c r="C22" s="84"/>
      <c r="D22" s="85"/>
      <c r="E22" s="85"/>
      <c r="F22" s="86"/>
      <c r="G22" s="86"/>
      <c r="H22" s="86"/>
      <c r="I22" s="86"/>
      <c r="J22" s="87"/>
      <c r="K22" s="85"/>
      <c r="L22" s="85"/>
    </row>
    <row r="23" spans="1:13" ht="21" customHeight="1" x14ac:dyDescent="0.55000000000000004">
      <c r="A23" s="571">
        <f>'ย  (2 1)'!A67:M67+2</f>
        <v>74</v>
      </c>
      <c r="B23" s="571"/>
      <c r="C23" s="571"/>
      <c r="D23" s="571"/>
      <c r="E23" s="571"/>
      <c r="F23" s="571"/>
      <c r="G23" s="571"/>
      <c r="H23" s="571"/>
      <c r="I23" s="571"/>
      <c r="J23" s="571"/>
      <c r="K23" s="571"/>
      <c r="L23" s="571"/>
      <c r="M23" s="571"/>
    </row>
    <row r="24" spans="1:13" ht="21" customHeight="1" x14ac:dyDescent="0.55000000000000004">
      <c r="A24" s="89">
        <f>A16+1</f>
        <v>3</v>
      </c>
      <c r="B24" s="73" t="s">
        <v>1269</v>
      </c>
      <c r="C24" s="73" t="s">
        <v>1271</v>
      </c>
      <c r="D24" s="253" t="s">
        <v>1251</v>
      </c>
      <c r="E24" s="327">
        <v>10000</v>
      </c>
      <c r="F24" s="327">
        <v>10000</v>
      </c>
      <c r="G24" s="327">
        <v>10000</v>
      </c>
      <c r="H24" s="327">
        <v>10000</v>
      </c>
      <c r="I24" s="327">
        <v>10000</v>
      </c>
      <c r="J24" s="57" t="s">
        <v>1272</v>
      </c>
      <c r="K24" s="61" t="s">
        <v>1274</v>
      </c>
      <c r="L24" s="159" t="s">
        <v>1257</v>
      </c>
      <c r="M24" s="250" t="s">
        <v>1258</v>
      </c>
    </row>
    <row r="25" spans="1:13" ht="21" customHeight="1" x14ac:dyDescent="0.55000000000000004">
      <c r="A25" s="90"/>
      <c r="B25" s="77" t="s">
        <v>1270</v>
      </c>
      <c r="C25" s="77"/>
      <c r="D25" s="78"/>
      <c r="E25" s="32"/>
      <c r="F25" s="36"/>
      <c r="G25" s="36"/>
      <c r="H25" s="36"/>
      <c r="I25" s="36"/>
      <c r="J25" s="78" t="s">
        <v>1273</v>
      </c>
      <c r="K25" s="78" t="s">
        <v>1275</v>
      </c>
      <c r="L25" s="183" t="s">
        <v>631</v>
      </c>
      <c r="M25" s="251"/>
    </row>
    <row r="26" spans="1:13" ht="21" customHeight="1" x14ac:dyDescent="0.55000000000000004">
      <c r="A26" s="90"/>
      <c r="B26" s="77"/>
      <c r="C26" s="77"/>
      <c r="D26" s="78"/>
      <c r="E26" s="32"/>
      <c r="F26" s="36"/>
      <c r="G26" s="36"/>
      <c r="H26" s="36"/>
      <c r="I26" s="36"/>
      <c r="J26" s="78"/>
      <c r="K26" s="78" t="s">
        <v>1276</v>
      </c>
      <c r="L26" s="65"/>
      <c r="M26" s="171"/>
    </row>
    <row r="27" spans="1:13" ht="21" customHeight="1" x14ac:dyDescent="0.55000000000000004">
      <c r="A27" s="90"/>
      <c r="B27" s="77"/>
      <c r="C27" s="77"/>
      <c r="D27" s="78"/>
      <c r="E27" s="32"/>
      <c r="F27" s="32"/>
      <c r="G27" s="36"/>
      <c r="H27" s="32"/>
      <c r="I27" s="32"/>
      <c r="J27" s="78"/>
      <c r="K27" s="78" t="s">
        <v>1277</v>
      </c>
      <c r="L27" s="65"/>
      <c r="M27" s="171"/>
    </row>
    <row r="28" spans="1:13" ht="21" customHeight="1" x14ac:dyDescent="0.55000000000000004">
      <c r="A28" s="91"/>
      <c r="B28" s="81"/>
      <c r="C28" s="81"/>
      <c r="D28" s="82"/>
      <c r="E28" s="321"/>
      <c r="F28" s="321"/>
      <c r="G28" s="37"/>
      <c r="H28" s="321"/>
      <c r="I28" s="321"/>
      <c r="J28" s="82"/>
      <c r="K28" s="82"/>
      <c r="L28" s="70"/>
      <c r="M28" s="252"/>
    </row>
    <row r="29" spans="1:13" ht="21" customHeight="1" x14ac:dyDescent="0.55000000000000004">
      <c r="A29" s="89">
        <f>A24+1</f>
        <v>4</v>
      </c>
      <c r="B29" s="73" t="s">
        <v>1278</v>
      </c>
      <c r="C29" s="73" t="s">
        <v>1279</v>
      </c>
      <c r="D29" s="253" t="s">
        <v>1251</v>
      </c>
      <c r="E29" s="327">
        <v>20000</v>
      </c>
      <c r="F29" s="327">
        <v>20000</v>
      </c>
      <c r="G29" s="327">
        <v>20000</v>
      </c>
      <c r="H29" s="327">
        <v>20000</v>
      </c>
      <c r="I29" s="327">
        <v>20000</v>
      </c>
      <c r="J29" s="57" t="s">
        <v>1272</v>
      </c>
      <c r="K29" s="61" t="s">
        <v>1274</v>
      </c>
      <c r="L29" s="159" t="s">
        <v>1257</v>
      </c>
      <c r="M29" s="250" t="s">
        <v>1258</v>
      </c>
    </row>
    <row r="30" spans="1:13" ht="21" customHeight="1" x14ac:dyDescent="0.55000000000000004">
      <c r="A30" s="90"/>
      <c r="B30" s="77"/>
      <c r="C30" s="77" t="s">
        <v>1280</v>
      </c>
      <c r="D30" s="78"/>
      <c r="E30" s="32"/>
      <c r="F30" s="36"/>
      <c r="G30" s="36"/>
      <c r="H30" s="36"/>
      <c r="I30" s="36"/>
      <c r="J30" s="78" t="s">
        <v>1273</v>
      </c>
      <c r="K30" s="78" t="s">
        <v>1275</v>
      </c>
      <c r="L30" s="183" t="s">
        <v>631</v>
      </c>
      <c r="M30" s="251"/>
    </row>
    <row r="31" spans="1:13" ht="21" customHeight="1" x14ac:dyDescent="0.55000000000000004">
      <c r="A31" s="90"/>
      <c r="B31" s="77"/>
      <c r="C31" s="77" t="s">
        <v>1281</v>
      </c>
      <c r="D31" s="78"/>
      <c r="E31" s="32"/>
      <c r="F31" s="32"/>
      <c r="G31" s="36"/>
      <c r="H31" s="32"/>
      <c r="I31" s="32"/>
      <c r="J31" s="78"/>
      <c r="K31" s="78" t="s">
        <v>1276</v>
      </c>
      <c r="L31" s="65"/>
      <c r="M31" s="171"/>
    </row>
    <row r="32" spans="1:13" ht="21" customHeight="1" x14ac:dyDescent="0.55000000000000004">
      <c r="A32" s="90"/>
      <c r="B32" s="77"/>
      <c r="C32" s="77"/>
      <c r="D32" s="78"/>
      <c r="E32" s="32"/>
      <c r="F32" s="32"/>
      <c r="G32" s="36"/>
      <c r="H32" s="32"/>
      <c r="I32" s="32"/>
      <c r="J32" s="78"/>
      <c r="K32" s="78" t="s">
        <v>1277</v>
      </c>
      <c r="L32" s="65"/>
      <c r="M32" s="171"/>
    </row>
    <row r="33" spans="1:13" ht="21" customHeight="1" x14ac:dyDescent="0.55000000000000004">
      <c r="A33" s="91"/>
      <c r="B33" s="77"/>
      <c r="C33" s="81"/>
      <c r="D33" s="82"/>
      <c r="E33" s="321"/>
      <c r="F33" s="321"/>
      <c r="G33" s="37"/>
      <c r="H33" s="321"/>
      <c r="I33" s="321"/>
      <c r="J33" s="82"/>
      <c r="K33" s="82"/>
      <c r="L33" s="70"/>
      <c r="M33" s="252"/>
    </row>
    <row r="34" spans="1:13" ht="21" customHeight="1" x14ac:dyDescent="0.55000000000000004">
      <c r="A34" s="92">
        <f>A29+1</f>
        <v>5</v>
      </c>
      <c r="B34" s="73" t="s">
        <v>1282</v>
      </c>
      <c r="C34" s="93" t="s">
        <v>1283</v>
      </c>
      <c r="D34" s="195" t="s">
        <v>1285</v>
      </c>
      <c r="E34" s="327">
        <v>398500</v>
      </c>
      <c r="F34" s="327">
        <v>398500</v>
      </c>
      <c r="G34" s="327">
        <v>398500</v>
      </c>
      <c r="H34" s="327">
        <v>398500</v>
      </c>
      <c r="I34" s="327">
        <v>398500</v>
      </c>
      <c r="J34" s="60" t="s">
        <v>1286</v>
      </c>
      <c r="K34" s="94" t="s">
        <v>1289</v>
      </c>
      <c r="L34" s="159" t="s">
        <v>1257</v>
      </c>
      <c r="M34" s="250" t="s">
        <v>1258</v>
      </c>
    </row>
    <row r="35" spans="1:13" ht="21" customHeight="1" x14ac:dyDescent="0.55000000000000004">
      <c r="A35" s="95"/>
      <c r="B35" s="77"/>
      <c r="C35" s="96" t="s">
        <v>1284</v>
      </c>
      <c r="D35" s="78"/>
      <c r="E35" s="32"/>
      <c r="F35" s="32"/>
      <c r="G35" s="36"/>
      <c r="H35" s="36"/>
      <c r="I35" s="301"/>
      <c r="J35" s="98" t="s">
        <v>1287</v>
      </c>
      <c r="K35" s="78" t="s">
        <v>1290</v>
      </c>
      <c r="L35" s="183" t="s">
        <v>631</v>
      </c>
      <c r="M35" s="251"/>
    </row>
    <row r="36" spans="1:13" ht="21" customHeight="1" x14ac:dyDescent="0.55000000000000004">
      <c r="A36" s="95"/>
      <c r="B36" s="77"/>
      <c r="C36" s="96"/>
      <c r="D36" s="78"/>
      <c r="E36" s="32"/>
      <c r="F36" s="32"/>
      <c r="G36" s="36"/>
      <c r="H36" s="36"/>
      <c r="I36" s="301"/>
      <c r="J36" s="98" t="s">
        <v>1288</v>
      </c>
      <c r="K36" s="78" t="s">
        <v>1291</v>
      </c>
      <c r="L36" s="65"/>
      <c r="M36" s="171"/>
    </row>
    <row r="37" spans="1:13" ht="21" customHeight="1" x14ac:dyDescent="0.55000000000000004">
      <c r="A37" s="95"/>
      <c r="B37" s="77"/>
      <c r="C37" s="96"/>
      <c r="D37" s="78"/>
      <c r="E37" s="32"/>
      <c r="F37" s="32"/>
      <c r="G37" s="36"/>
      <c r="H37" s="36"/>
      <c r="I37" s="301"/>
      <c r="J37" s="98"/>
      <c r="K37" s="78"/>
      <c r="L37" s="65"/>
      <c r="M37" s="171"/>
    </row>
    <row r="38" spans="1:13" ht="21" customHeight="1" x14ac:dyDescent="0.55000000000000004">
      <c r="A38" s="99"/>
      <c r="B38" s="68"/>
      <c r="C38" s="100"/>
      <c r="D38" s="82"/>
      <c r="E38" s="321"/>
      <c r="F38" s="321"/>
      <c r="G38" s="321"/>
      <c r="H38" s="321"/>
      <c r="I38" s="34"/>
      <c r="J38" s="101"/>
      <c r="K38" s="82"/>
      <c r="L38" s="70"/>
      <c r="M38" s="252"/>
    </row>
    <row r="39" spans="1:13" ht="21" customHeight="1" x14ac:dyDescent="0.55000000000000004">
      <c r="A39" s="92">
        <f>A34+1</f>
        <v>6</v>
      </c>
      <c r="B39" s="73" t="s">
        <v>1292</v>
      </c>
      <c r="C39" s="93" t="s">
        <v>1293</v>
      </c>
      <c r="D39" s="255" t="s">
        <v>1251</v>
      </c>
      <c r="E39" s="327">
        <v>50000</v>
      </c>
      <c r="F39" s="327">
        <v>50000</v>
      </c>
      <c r="G39" s="327">
        <v>50000</v>
      </c>
      <c r="H39" s="327">
        <v>50000</v>
      </c>
      <c r="I39" s="327">
        <v>50000</v>
      </c>
      <c r="J39" s="75" t="s">
        <v>1286</v>
      </c>
      <c r="K39" s="94" t="s">
        <v>1295</v>
      </c>
      <c r="L39" s="159" t="s">
        <v>1257</v>
      </c>
      <c r="M39" s="250" t="s">
        <v>1258</v>
      </c>
    </row>
    <row r="40" spans="1:13" ht="21" customHeight="1" x14ac:dyDescent="0.55000000000000004">
      <c r="A40" s="95"/>
      <c r="B40" s="77"/>
      <c r="C40" s="96" t="s">
        <v>1938</v>
      </c>
      <c r="D40" s="78"/>
      <c r="E40" s="32"/>
      <c r="F40" s="32"/>
      <c r="G40" s="36"/>
      <c r="H40" s="36"/>
      <c r="I40" s="301"/>
      <c r="J40" s="98" t="s">
        <v>1294</v>
      </c>
      <c r="K40" s="78" t="s">
        <v>1296</v>
      </c>
      <c r="L40" s="183" t="s">
        <v>631</v>
      </c>
      <c r="M40" s="251"/>
    </row>
    <row r="41" spans="1:13" ht="21" customHeight="1" x14ac:dyDescent="0.55000000000000004">
      <c r="A41" s="95"/>
      <c r="B41" s="77"/>
      <c r="C41" s="96"/>
      <c r="D41" s="78"/>
      <c r="E41" s="32"/>
      <c r="F41" s="32"/>
      <c r="G41" s="36"/>
      <c r="H41" s="36"/>
      <c r="I41" s="301"/>
      <c r="J41" s="98" t="s">
        <v>1039</v>
      </c>
      <c r="K41" s="78" t="s">
        <v>1297</v>
      </c>
      <c r="L41" s="65"/>
      <c r="M41" s="171"/>
    </row>
    <row r="42" spans="1:13" ht="21" customHeight="1" x14ac:dyDescent="0.55000000000000004">
      <c r="A42" s="95"/>
      <c r="B42" s="77"/>
      <c r="C42" s="96"/>
      <c r="D42" s="78"/>
      <c r="E42" s="32"/>
      <c r="F42" s="32"/>
      <c r="G42" s="36"/>
      <c r="H42" s="36"/>
      <c r="I42" s="301"/>
      <c r="J42" s="98"/>
      <c r="K42" s="78" t="s">
        <v>1298</v>
      </c>
      <c r="L42" s="65"/>
      <c r="M42" s="171"/>
    </row>
    <row r="43" spans="1:13" ht="21" customHeight="1" x14ac:dyDescent="0.55000000000000004">
      <c r="A43" s="99"/>
      <c r="B43" s="68"/>
      <c r="C43" s="100"/>
      <c r="D43" s="82"/>
      <c r="E43" s="342">
        <f>SUM(E24:E42)</f>
        <v>478500</v>
      </c>
      <c r="F43" s="342">
        <f t="shared" ref="F43:I43" si="1">SUM(F24:F42)</f>
        <v>478500</v>
      </c>
      <c r="G43" s="342">
        <f t="shared" si="1"/>
        <v>478500</v>
      </c>
      <c r="H43" s="342">
        <f t="shared" si="1"/>
        <v>478500</v>
      </c>
      <c r="I43" s="342">
        <f t="shared" si="1"/>
        <v>478500</v>
      </c>
      <c r="J43" s="101"/>
      <c r="K43" s="82"/>
      <c r="L43" s="70"/>
      <c r="M43" s="252"/>
    </row>
    <row r="44" spans="1:13" ht="21" customHeight="1" x14ac:dyDescent="0.55000000000000004">
      <c r="A44" s="568"/>
      <c r="B44" s="568"/>
      <c r="C44" s="568"/>
      <c r="D44" s="568"/>
      <c r="E44" s="568"/>
      <c r="F44" s="568"/>
      <c r="G44" s="568"/>
      <c r="H44" s="568"/>
      <c r="I44" s="568"/>
      <c r="J44" s="568"/>
      <c r="K44" s="568"/>
      <c r="L44" s="568"/>
      <c r="M44" s="568"/>
    </row>
    <row r="45" spans="1:13" ht="21" customHeight="1" x14ac:dyDescent="0.55000000000000004">
      <c r="A45" s="568">
        <f>A23+1</f>
        <v>75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</row>
    <row r="46" spans="1:13" ht="21" customHeight="1" x14ac:dyDescent="0.55000000000000004">
      <c r="A46" s="89">
        <f>A39+1</f>
        <v>7</v>
      </c>
      <c r="B46" s="73" t="s">
        <v>1939</v>
      </c>
      <c r="C46" s="103" t="s">
        <v>1279</v>
      </c>
      <c r="D46" s="159" t="s">
        <v>1251</v>
      </c>
      <c r="E46" s="327">
        <v>50000</v>
      </c>
      <c r="F46" s="327">
        <v>50000</v>
      </c>
      <c r="G46" s="327">
        <v>50000</v>
      </c>
      <c r="H46" s="327">
        <v>50000</v>
      </c>
      <c r="I46" s="327">
        <v>50000</v>
      </c>
      <c r="J46" s="75" t="s">
        <v>1286</v>
      </c>
      <c r="K46" s="94" t="s">
        <v>1295</v>
      </c>
      <c r="L46" s="159" t="s">
        <v>1257</v>
      </c>
      <c r="M46" s="250" t="s">
        <v>1258</v>
      </c>
    </row>
    <row r="47" spans="1:13" ht="21" customHeight="1" x14ac:dyDescent="0.55000000000000004">
      <c r="A47" s="90"/>
      <c r="B47" s="77" t="s">
        <v>1299</v>
      </c>
      <c r="C47" s="84" t="s">
        <v>1300</v>
      </c>
      <c r="D47" s="78"/>
      <c r="E47" s="32"/>
      <c r="F47" s="325"/>
      <c r="G47" s="36"/>
      <c r="H47" s="40"/>
      <c r="I47" s="32"/>
      <c r="J47" s="98" t="s">
        <v>1294</v>
      </c>
      <c r="K47" s="78" t="s">
        <v>1296</v>
      </c>
      <c r="L47" s="183" t="s">
        <v>631</v>
      </c>
      <c r="M47" s="251"/>
    </row>
    <row r="48" spans="1:13" ht="21" customHeight="1" x14ac:dyDescent="0.55000000000000004">
      <c r="A48" s="90"/>
      <c r="B48" s="77"/>
      <c r="C48" s="84" t="s">
        <v>1301</v>
      </c>
      <c r="D48" s="78"/>
      <c r="E48" s="32"/>
      <c r="F48" s="325"/>
      <c r="G48" s="36"/>
      <c r="H48" s="40"/>
      <c r="I48" s="32"/>
      <c r="J48" s="98" t="s">
        <v>1039</v>
      </c>
      <c r="K48" s="78" t="s">
        <v>1297</v>
      </c>
      <c r="L48" s="65"/>
      <c r="M48" s="171"/>
    </row>
    <row r="49" spans="1:13" ht="21" customHeight="1" x14ac:dyDescent="0.55000000000000004">
      <c r="A49" s="90"/>
      <c r="B49" s="77"/>
      <c r="C49" s="84"/>
      <c r="D49" s="78"/>
      <c r="E49" s="32"/>
      <c r="F49" s="325"/>
      <c r="G49" s="328"/>
      <c r="H49" s="329"/>
      <c r="I49" s="36"/>
      <c r="J49" s="98"/>
      <c r="K49" s="78" t="s">
        <v>1298</v>
      </c>
      <c r="L49" s="65"/>
      <c r="M49" s="171"/>
    </row>
    <row r="50" spans="1:13" ht="21" customHeight="1" x14ac:dyDescent="0.55000000000000004">
      <c r="A50" s="91"/>
      <c r="B50" s="81"/>
      <c r="C50" s="108"/>
      <c r="D50" s="82"/>
      <c r="E50" s="321"/>
      <c r="F50" s="330"/>
      <c r="G50" s="322"/>
      <c r="H50" s="331"/>
      <c r="I50" s="37"/>
      <c r="J50" s="101"/>
      <c r="K50" s="82"/>
      <c r="L50" s="70"/>
      <c r="M50" s="252"/>
    </row>
    <row r="51" spans="1:13" ht="21" customHeight="1" x14ac:dyDescent="0.55000000000000004">
      <c r="A51" s="89">
        <f>A46+1</f>
        <v>8</v>
      </c>
      <c r="B51" s="73" t="s">
        <v>1302</v>
      </c>
      <c r="C51" s="103" t="s">
        <v>1305</v>
      </c>
      <c r="D51" s="159" t="s">
        <v>1251</v>
      </c>
      <c r="E51" s="327">
        <v>50000</v>
      </c>
      <c r="F51" s="327">
        <v>50000</v>
      </c>
      <c r="G51" s="327">
        <v>50000</v>
      </c>
      <c r="H51" s="327">
        <v>50000</v>
      </c>
      <c r="I51" s="327">
        <v>50000</v>
      </c>
      <c r="J51" s="60" t="s">
        <v>1286</v>
      </c>
      <c r="K51" s="94" t="s">
        <v>1295</v>
      </c>
      <c r="L51" s="159" t="s">
        <v>1257</v>
      </c>
      <c r="M51" s="250" t="s">
        <v>1258</v>
      </c>
    </row>
    <row r="52" spans="1:13" ht="21" customHeight="1" x14ac:dyDescent="0.55000000000000004">
      <c r="A52" s="90"/>
      <c r="B52" s="77" t="s">
        <v>1303</v>
      </c>
      <c r="C52" s="84" t="s">
        <v>1306</v>
      </c>
      <c r="D52" s="78"/>
      <c r="E52" s="32"/>
      <c r="F52" s="325"/>
      <c r="G52" s="36"/>
      <c r="H52" s="40"/>
      <c r="I52" s="32"/>
      <c r="J52" s="98" t="s">
        <v>1294</v>
      </c>
      <c r="K52" s="78" t="s">
        <v>1296</v>
      </c>
      <c r="L52" s="183" t="s">
        <v>631</v>
      </c>
      <c r="M52" s="251"/>
    </row>
    <row r="53" spans="1:13" ht="21" customHeight="1" x14ac:dyDescent="0.55000000000000004">
      <c r="A53" s="90"/>
      <c r="B53" s="77" t="s">
        <v>1304</v>
      </c>
      <c r="C53" s="84"/>
      <c r="D53" s="78"/>
      <c r="E53" s="32"/>
      <c r="F53" s="325"/>
      <c r="G53" s="36"/>
      <c r="H53" s="40"/>
      <c r="I53" s="32"/>
      <c r="J53" s="98" t="s">
        <v>1039</v>
      </c>
      <c r="K53" s="78" t="s">
        <v>1297</v>
      </c>
      <c r="L53" s="65"/>
      <c r="M53" s="171"/>
    </row>
    <row r="54" spans="1:13" ht="21" customHeight="1" x14ac:dyDescent="0.55000000000000004">
      <c r="A54" s="90"/>
      <c r="B54" s="77"/>
      <c r="C54" s="84"/>
      <c r="D54" s="78"/>
      <c r="E54" s="32"/>
      <c r="F54" s="325"/>
      <c r="G54" s="328"/>
      <c r="H54" s="329"/>
      <c r="I54" s="36"/>
      <c r="J54" s="98"/>
      <c r="K54" s="78" t="s">
        <v>1298</v>
      </c>
      <c r="L54" s="65"/>
      <c r="M54" s="171"/>
    </row>
    <row r="55" spans="1:13" ht="21" customHeight="1" x14ac:dyDescent="0.55000000000000004">
      <c r="A55" s="91"/>
      <c r="B55" s="81"/>
      <c r="C55" s="108"/>
      <c r="D55" s="82"/>
      <c r="E55" s="321"/>
      <c r="F55" s="321"/>
      <c r="G55" s="322"/>
      <c r="H55" s="322"/>
      <c r="I55" s="34"/>
      <c r="J55" s="112"/>
      <c r="K55" s="78"/>
      <c r="L55" s="65"/>
      <c r="M55" s="171"/>
    </row>
    <row r="56" spans="1:13" ht="21" customHeight="1" x14ac:dyDescent="0.55000000000000004">
      <c r="A56" s="89">
        <f>A51+1</f>
        <v>9</v>
      </c>
      <c r="B56" s="59" t="s">
        <v>1307</v>
      </c>
      <c r="C56" s="256" t="s">
        <v>1312</v>
      </c>
      <c r="D56" s="159" t="s">
        <v>1251</v>
      </c>
      <c r="E56" s="327">
        <v>50000</v>
      </c>
      <c r="F56" s="327">
        <v>50000</v>
      </c>
      <c r="G56" s="327">
        <v>50000</v>
      </c>
      <c r="H56" s="327">
        <v>50000</v>
      </c>
      <c r="I56" s="327">
        <v>50000</v>
      </c>
      <c r="J56" s="94" t="s">
        <v>1286</v>
      </c>
      <c r="K56" s="94" t="s">
        <v>1319</v>
      </c>
      <c r="L56" s="159" t="s">
        <v>1257</v>
      </c>
      <c r="M56" s="250" t="s">
        <v>1258</v>
      </c>
    </row>
    <row r="57" spans="1:13" ht="21" customHeight="1" x14ac:dyDescent="0.55000000000000004">
      <c r="A57" s="90"/>
      <c r="B57" s="77" t="s">
        <v>1308</v>
      </c>
      <c r="C57" s="236" t="s">
        <v>1313</v>
      </c>
      <c r="D57" s="78"/>
      <c r="E57" s="32"/>
      <c r="F57" s="32"/>
      <c r="G57" s="32"/>
      <c r="H57" s="32"/>
      <c r="I57" s="32"/>
      <c r="J57" s="78" t="s">
        <v>1287</v>
      </c>
      <c r="K57" s="78" t="s">
        <v>1320</v>
      </c>
      <c r="L57" s="183" t="s">
        <v>631</v>
      </c>
      <c r="M57" s="251"/>
    </row>
    <row r="58" spans="1:13" ht="21" customHeight="1" x14ac:dyDescent="0.55000000000000004">
      <c r="A58" s="90"/>
      <c r="B58" s="77" t="s">
        <v>1309</v>
      </c>
      <c r="C58" s="236" t="s">
        <v>1314</v>
      </c>
      <c r="D58" s="78"/>
      <c r="E58" s="32"/>
      <c r="F58" s="32"/>
      <c r="G58" s="32"/>
      <c r="H58" s="32"/>
      <c r="I58" s="32"/>
      <c r="J58" s="78" t="s">
        <v>1316</v>
      </c>
      <c r="K58" s="78" t="s">
        <v>1321</v>
      </c>
      <c r="L58" s="65"/>
      <c r="M58" s="171"/>
    </row>
    <row r="59" spans="1:13" ht="21" customHeight="1" x14ac:dyDescent="0.55000000000000004">
      <c r="A59" s="90"/>
      <c r="B59" s="77" t="s">
        <v>1310</v>
      </c>
      <c r="C59" s="236" t="s">
        <v>1315</v>
      </c>
      <c r="D59" s="78"/>
      <c r="E59" s="32"/>
      <c r="F59" s="32"/>
      <c r="G59" s="32"/>
      <c r="H59" s="32"/>
      <c r="I59" s="32"/>
      <c r="J59" s="78" t="s">
        <v>1317</v>
      </c>
      <c r="K59" s="78" t="s">
        <v>1322</v>
      </c>
      <c r="L59" s="65"/>
      <c r="M59" s="171"/>
    </row>
    <row r="60" spans="1:13" ht="21" customHeight="1" x14ac:dyDescent="0.55000000000000004">
      <c r="A60" s="90"/>
      <c r="B60" s="77" t="s">
        <v>1311</v>
      </c>
      <c r="C60" s="236"/>
      <c r="D60" s="78"/>
      <c r="E60" s="32"/>
      <c r="F60" s="32"/>
      <c r="G60" s="32"/>
      <c r="H60" s="32"/>
      <c r="I60" s="32"/>
      <c r="J60" s="78" t="s">
        <v>1318</v>
      </c>
      <c r="K60" s="78" t="s">
        <v>1323</v>
      </c>
      <c r="L60" s="65"/>
      <c r="M60" s="171"/>
    </row>
    <row r="61" spans="1:13" ht="21" customHeight="1" x14ac:dyDescent="0.55000000000000004">
      <c r="A61" s="91"/>
      <c r="B61" s="81"/>
      <c r="C61" s="257"/>
      <c r="D61" s="82"/>
      <c r="E61" s="321"/>
      <c r="F61" s="321"/>
      <c r="G61" s="321"/>
      <c r="H61" s="321"/>
      <c r="I61" s="321"/>
      <c r="J61" s="246"/>
      <c r="K61" s="82"/>
      <c r="L61" s="246"/>
      <c r="M61" s="252"/>
    </row>
    <row r="62" spans="1:13" ht="21" customHeight="1" x14ac:dyDescent="0.55000000000000004">
      <c r="A62" s="89">
        <f>A56+1</f>
        <v>10</v>
      </c>
      <c r="B62" s="59" t="s">
        <v>1324</v>
      </c>
      <c r="C62" s="256" t="s">
        <v>1326</v>
      </c>
      <c r="D62" s="159" t="s">
        <v>1251</v>
      </c>
      <c r="E62" s="327">
        <v>50000</v>
      </c>
      <c r="F62" s="327">
        <v>50000</v>
      </c>
      <c r="G62" s="327">
        <v>50000</v>
      </c>
      <c r="H62" s="327">
        <v>50000</v>
      </c>
      <c r="I62" s="327">
        <v>50000</v>
      </c>
      <c r="J62" s="94" t="s">
        <v>1286</v>
      </c>
      <c r="K62" s="94" t="s">
        <v>1330</v>
      </c>
      <c r="L62" s="159" t="s">
        <v>1257</v>
      </c>
      <c r="M62" s="250" t="s">
        <v>1258</v>
      </c>
    </row>
    <row r="63" spans="1:13" ht="21" customHeight="1" x14ac:dyDescent="0.55000000000000004">
      <c r="A63" s="90"/>
      <c r="B63" s="77" t="s">
        <v>1325</v>
      </c>
      <c r="C63" s="236" t="s">
        <v>1327</v>
      </c>
      <c r="D63" s="78"/>
      <c r="E63" s="32"/>
      <c r="F63" s="32"/>
      <c r="G63" s="32"/>
      <c r="H63" s="32"/>
      <c r="I63" s="32"/>
      <c r="J63" s="78" t="s">
        <v>1287</v>
      </c>
      <c r="K63" s="78" t="s">
        <v>1331</v>
      </c>
      <c r="L63" s="183" t="s">
        <v>631</v>
      </c>
      <c r="M63" s="251"/>
    </row>
    <row r="64" spans="1:13" ht="21" customHeight="1" x14ac:dyDescent="0.55000000000000004">
      <c r="A64" s="90"/>
      <c r="B64" s="77"/>
      <c r="C64" s="236" t="s">
        <v>1328</v>
      </c>
      <c r="D64" s="78"/>
      <c r="E64" s="32"/>
      <c r="F64" s="32"/>
      <c r="G64" s="32"/>
      <c r="H64" s="32"/>
      <c r="I64" s="32"/>
      <c r="J64" s="78" t="s">
        <v>1316</v>
      </c>
      <c r="K64" s="78" t="s">
        <v>1332</v>
      </c>
      <c r="L64" s="65"/>
      <c r="M64" s="171"/>
    </row>
    <row r="65" spans="1:13" ht="21" customHeight="1" x14ac:dyDescent="0.55000000000000004">
      <c r="A65" s="90"/>
      <c r="B65" s="77"/>
      <c r="C65" s="236" t="s">
        <v>1329</v>
      </c>
      <c r="D65" s="78"/>
      <c r="E65" s="32"/>
      <c r="F65" s="32"/>
      <c r="G65" s="32"/>
      <c r="H65" s="32"/>
      <c r="I65" s="32"/>
      <c r="J65" s="78" t="s">
        <v>1317</v>
      </c>
      <c r="K65" s="78" t="s">
        <v>1333</v>
      </c>
      <c r="L65" s="65"/>
      <c r="M65" s="171"/>
    </row>
    <row r="66" spans="1:13" ht="21" customHeight="1" x14ac:dyDescent="0.55000000000000004">
      <c r="A66" s="91"/>
      <c r="B66" s="81"/>
      <c r="C66" s="257"/>
      <c r="D66" s="82"/>
      <c r="E66" s="342">
        <f>SUM(E46:E65)</f>
        <v>200000</v>
      </c>
      <c r="F66" s="342">
        <f t="shared" ref="F66:I66" si="2">SUM(F46:F65)</f>
        <v>200000</v>
      </c>
      <c r="G66" s="342">
        <f t="shared" si="2"/>
        <v>200000</v>
      </c>
      <c r="H66" s="342">
        <f t="shared" si="2"/>
        <v>200000</v>
      </c>
      <c r="I66" s="342">
        <f t="shared" si="2"/>
        <v>200000</v>
      </c>
      <c r="J66" s="82" t="s">
        <v>1318</v>
      </c>
      <c r="K66" s="82" t="s">
        <v>1334</v>
      </c>
      <c r="L66" s="70"/>
      <c r="M66" s="252"/>
    </row>
    <row r="67" spans="1:13" ht="21" customHeight="1" x14ac:dyDescent="0.55000000000000004">
      <c r="A67" s="526"/>
      <c r="B67" s="526"/>
      <c r="C67" s="526"/>
      <c r="D67" s="526"/>
      <c r="E67" s="526"/>
      <c r="F67" s="526"/>
      <c r="G67" s="526"/>
      <c r="H67" s="526"/>
      <c r="I67" s="526"/>
      <c r="J67" s="526"/>
      <c r="K67" s="526"/>
      <c r="L67" s="526"/>
      <c r="M67" s="526"/>
    </row>
    <row r="68" spans="1:13" ht="21" customHeight="1" x14ac:dyDescent="0.55000000000000004">
      <c r="A68" s="568">
        <f>A45+1</f>
        <v>76</v>
      </c>
      <c r="B68" s="568"/>
      <c r="C68" s="568"/>
      <c r="D68" s="568"/>
      <c r="E68" s="568"/>
      <c r="F68" s="568"/>
      <c r="G68" s="568"/>
      <c r="H68" s="568"/>
      <c r="I68" s="568"/>
      <c r="J68" s="568"/>
      <c r="K68" s="568"/>
      <c r="L68" s="568"/>
      <c r="M68" s="568"/>
    </row>
    <row r="69" spans="1:13" ht="21" customHeight="1" x14ac:dyDescent="0.55000000000000004">
      <c r="A69" s="89">
        <f>A62+1</f>
        <v>11</v>
      </c>
      <c r="B69" s="73" t="s">
        <v>1940</v>
      </c>
      <c r="C69" s="103" t="s">
        <v>1335</v>
      </c>
      <c r="D69" s="159" t="s">
        <v>1337</v>
      </c>
      <c r="E69" s="327">
        <v>10000</v>
      </c>
      <c r="F69" s="327">
        <v>10000</v>
      </c>
      <c r="G69" s="327">
        <v>10000</v>
      </c>
      <c r="H69" s="327">
        <v>10000</v>
      </c>
      <c r="I69" s="327">
        <v>10000</v>
      </c>
      <c r="J69" s="75" t="s">
        <v>1286</v>
      </c>
      <c r="K69" s="94" t="s">
        <v>1295</v>
      </c>
      <c r="L69" s="159" t="s">
        <v>1257</v>
      </c>
      <c r="M69" s="250" t="s">
        <v>1258</v>
      </c>
    </row>
    <row r="70" spans="1:13" ht="21" customHeight="1" x14ac:dyDescent="0.55000000000000004">
      <c r="A70" s="90"/>
      <c r="B70" s="77"/>
      <c r="C70" s="84" t="s">
        <v>1336</v>
      </c>
      <c r="D70" s="78"/>
      <c r="E70" s="32"/>
      <c r="F70" s="325"/>
      <c r="G70" s="36"/>
      <c r="H70" s="40"/>
      <c r="I70" s="32"/>
      <c r="J70" s="98" t="s">
        <v>1294</v>
      </c>
      <c r="K70" s="78" t="s">
        <v>1296</v>
      </c>
      <c r="L70" s="183" t="s">
        <v>631</v>
      </c>
      <c r="M70" s="251"/>
    </row>
    <row r="71" spans="1:13" ht="21" customHeight="1" x14ac:dyDescent="0.55000000000000004">
      <c r="A71" s="90"/>
      <c r="B71" s="77"/>
      <c r="C71" s="84"/>
      <c r="D71" s="78"/>
      <c r="E71" s="32"/>
      <c r="F71" s="325"/>
      <c r="G71" s="36"/>
      <c r="H71" s="40"/>
      <c r="I71" s="32"/>
      <c r="J71" s="98" t="s">
        <v>1039</v>
      </c>
      <c r="K71" s="78" t="s">
        <v>1297</v>
      </c>
      <c r="L71" s="65"/>
      <c r="M71" s="171"/>
    </row>
    <row r="72" spans="1:13" ht="21" customHeight="1" x14ac:dyDescent="0.55000000000000004">
      <c r="A72" s="90"/>
      <c r="B72" s="77"/>
      <c r="C72" s="84"/>
      <c r="D72" s="78"/>
      <c r="E72" s="32"/>
      <c r="F72" s="325"/>
      <c r="G72" s="328"/>
      <c r="H72" s="329"/>
      <c r="I72" s="36"/>
      <c r="J72" s="98"/>
      <c r="K72" s="78" t="s">
        <v>1298</v>
      </c>
      <c r="L72" s="65"/>
      <c r="M72" s="171"/>
    </row>
    <row r="73" spans="1:13" ht="21" customHeight="1" x14ac:dyDescent="0.55000000000000004">
      <c r="A73" s="91"/>
      <c r="B73" s="81"/>
      <c r="C73" s="108"/>
      <c r="D73" s="82"/>
      <c r="E73" s="321"/>
      <c r="F73" s="330"/>
      <c r="G73" s="322"/>
      <c r="H73" s="331"/>
      <c r="I73" s="37"/>
      <c r="J73" s="101"/>
      <c r="K73" s="82"/>
      <c r="L73" s="70"/>
      <c r="M73" s="252"/>
    </row>
    <row r="74" spans="1:13" ht="21" customHeight="1" x14ac:dyDescent="0.55000000000000004">
      <c r="A74" s="89">
        <f>A69+1</f>
        <v>12</v>
      </c>
      <c r="B74" s="73" t="s">
        <v>1338</v>
      </c>
      <c r="C74" s="103" t="s">
        <v>1342</v>
      </c>
      <c r="D74" s="159" t="s">
        <v>1337</v>
      </c>
      <c r="E74" s="327">
        <v>10000</v>
      </c>
      <c r="F74" s="327">
        <v>10000</v>
      </c>
      <c r="G74" s="327">
        <v>10000</v>
      </c>
      <c r="H74" s="327">
        <v>10000</v>
      </c>
      <c r="I74" s="327">
        <v>10000</v>
      </c>
      <c r="J74" s="60" t="s">
        <v>1286</v>
      </c>
      <c r="K74" s="94" t="s">
        <v>1295</v>
      </c>
      <c r="L74" s="159" t="s">
        <v>1257</v>
      </c>
      <c r="M74" s="250" t="s">
        <v>1258</v>
      </c>
    </row>
    <row r="75" spans="1:13" ht="21" customHeight="1" x14ac:dyDescent="0.55000000000000004">
      <c r="A75" s="90"/>
      <c r="B75" s="77" t="s">
        <v>1339</v>
      </c>
      <c r="C75" s="84" t="s">
        <v>1343</v>
      </c>
      <c r="D75" s="78"/>
      <c r="E75" s="32"/>
      <c r="F75" s="325"/>
      <c r="G75" s="36"/>
      <c r="H75" s="40"/>
      <c r="I75" s="32"/>
      <c r="J75" s="98" t="s">
        <v>1294</v>
      </c>
      <c r="K75" s="78" t="s">
        <v>1296</v>
      </c>
      <c r="L75" s="183" t="s">
        <v>631</v>
      </c>
      <c r="M75" s="251"/>
    </row>
    <row r="76" spans="1:13" ht="21" customHeight="1" x14ac:dyDescent="0.55000000000000004">
      <c r="A76" s="90"/>
      <c r="B76" s="77" t="s">
        <v>1340</v>
      </c>
      <c r="C76" s="84" t="s">
        <v>1344</v>
      </c>
      <c r="D76" s="78"/>
      <c r="E76" s="32"/>
      <c r="F76" s="325"/>
      <c r="G76" s="36"/>
      <c r="H76" s="40"/>
      <c r="I76" s="32"/>
      <c r="J76" s="98" t="s">
        <v>1039</v>
      </c>
      <c r="K76" s="78" t="s">
        <v>1297</v>
      </c>
      <c r="L76" s="65"/>
      <c r="M76" s="171"/>
    </row>
    <row r="77" spans="1:13" ht="21" customHeight="1" x14ac:dyDescent="0.55000000000000004">
      <c r="A77" s="90"/>
      <c r="B77" s="77" t="s">
        <v>1341</v>
      </c>
      <c r="C77" s="84"/>
      <c r="D77" s="78"/>
      <c r="E77" s="32"/>
      <c r="F77" s="325"/>
      <c r="G77" s="328"/>
      <c r="H77" s="329"/>
      <c r="I77" s="36"/>
      <c r="J77" s="98"/>
      <c r="K77" s="78" t="s">
        <v>1298</v>
      </c>
      <c r="L77" s="65"/>
      <c r="M77" s="171"/>
    </row>
    <row r="78" spans="1:13" ht="21" customHeight="1" x14ac:dyDescent="0.55000000000000004">
      <c r="A78" s="91"/>
      <c r="B78" s="81"/>
      <c r="C78" s="108"/>
      <c r="D78" s="82"/>
      <c r="E78" s="321"/>
      <c r="F78" s="330"/>
      <c r="G78" s="322"/>
      <c r="H78" s="331"/>
      <c r="I78" s="37"/>
      <c r="J78" s="101"/>
      <c r="K78" s="82"/>
      <c r="L78" s="70"/>
      <c r="M78" s="252"/>
    </row>
    <row r="79" spans="1:13" ht="21" customHeight="1" x14ac:dyDescent="0.55000000000000004">
      <c r="A79" s="89">
        <f>A74+1</f>
        <v>13</v>
      </c>
      <c r="B79" s="73" t="s">
        <v>1349</v>
      </c>
      <c r="C79" s="103" t="s">
        <v>1350</v>
      </c>
      <c r="D79" s="159" t="s">
        <v>1337</v>
      </c>
      <c r="E79" s="327">
        <v>10000</v>
      </c>
      <c r="F79" s="327">
        <v>10000</v>
      </c>
      <c r="G79" s="327">
        <v>10000</v>
      </c>
      <c r="H79" s="327">
        <v>10000</v>
      </c>
      <c r="I79" s="327">
        <v>10000</v>
      </c>
      <c r="J79" s="60" t="s">
        <v>1286</v>
      </c>
      <c r="K79" s="94" t="s">
        <v>1295</v>
      </c>
      <c r="L79" s="159" t="s">
        <v>1257</v>
      </c>
      <c r="M79" s="250" t="s">
        <v>1258</v>
      </c>
    </row>
    <row r="80" spans="1:13" ht="21" customHeight="1" x14ac:dyDescent="0.55000000000000004">
      <c r="A80" s="90"/>
      <c r="B80" s="77"/>
      <c r="C80" s="84" t="s">
        <v>1351</v>
      </c>
      <c r="D80" s="78"/>
      <c r="E80" s="32"/>
      <c r="F80" s="325"/>
      <c r="G80" s="36"/>
      <c r="H80" s="40"/>
      <c r="I80" s="32"/>
      <c r="J80" s="98" t="s">
        <v>1294</v>
      </c>
      <c r="K80" s="78" t="s">
        <v>1296</v>
      </c>
      <c r="L80" s="183" t="s">
        <v>631</v>
      </c>
      <c r="M80" s="251"/>
    </row>
    <row r="81" spans="1:13" ht="21" customHeight="1" x14ac:dyDescent="0.55000000000000004">
      <c r="A81" s="90"/>
      <c r="B81" s="77"/>
      <c r="C81" s="84" t="s">
        <v>1352</v>
      </c>
      <c r="D81" s="78"/>
      <c r="E81" s="32"/>
      <c r="F81" s="325"/>
      <c r="G81" s="36"/>
      <c r="H81" s="40"/>
      <c r="I81" s="32"/>
      <c r="J81" s="98" t="s">
        <v>1039</v>
      </c>
      <c r="K81" s="78" t="s">
        <v>1297</v>
      </c>
      <c r="L81" s="65"/>
      <c r="M81" s="171"/>
    </row>
    <row r="82" spans="1:13" ht="21" customHeight="1" x14ac:dyDescent="0.55000000000000004">
      <c r="A82" s="90"/>
      <c r="B82" s="77"/>
      <c r="C82" s="84"/>
      <c r="D82" s="78"/>
      <c r="E82" s="32"/>
      <c r="F82" s="325"/>
      <c r="G82" s="328"/>
      <c r="H82" s="329"/>
      <c r="I82" s="36"/>
      <c r="J82" s="98"/>
      <c r="K82" s="78" t="s">
        <v>1298</v>
      </c>
      <c r="L82" s="65"/>
      <c r="M82" s="171"/>
    </row>
    <row r="83" spans="1:13" ht="21" customHeight="1" x14ac:dyDescent="0.55000000000000004">
      <c r="A83" s="91"/>
      <c r="B83" s="81"/>
      <c r="C83" s="108"/>
      <c r="D83" s="82"/>
      <c r="E83" s="321"/>
      <c r="F83" s="330"/>
      <c r="G83" s="322"/>
      <c r="H83" s="331"/>
      <c r="I83" s="37"/>
      <c r="J83" s="101"/>
      <c r="K83" s="82"/>
      <c r="L83" s="70"/>
      <c r="M83" s="252"/>
    </row>
    <row r="84" spans="1:13" ht="21" customHeight="1" x14ac:dyDescent="0.55000000000000004">
      <c r="A84" s="89">
        <f>A79+1</f>
        <v>14</v>
      </c>
      <c r="B84" s="73" t="s">
        <v>1345</v>
      </c>
      <c r="C84" s="103" t="s">
        <v>1347</v>
      </c>
      <c r="D84" s="159" t="s">
        <v>1251</v>
      </c>
      <c r="E84" s="327">
        <v>10000</v>
      </c>
      <c r="F84" s="327">
        <v>10000</v>
      </c>
      <c r="G84" s="327">
        <v>10000</v>
      </c>
      <c r="H84" s="327">
        <v>10000</v>
      </c>
      <c r="I84" s="327">
        <v>10000</v>
      </c>
      <c r="J84" s="75" t="s">
        <v>1286</v>
      </c>
      <c r="K84" s="94" t="s">
        <v>1295</v>
      </c>
      <c r="L84" s="159" t="s">
        <v>1257</v>
      </c>
      <c r="M84" s="250" t="s">
        <v>1258</v>
      </c>
    </row>
    <row r="85" spans="1:13" ht="21" customHeight="1" x14ac:dyDescent="0.55000000000000004">
      <c r="A85" s="90"/>
      <c r="B85" s="77" t="s">
        <v>1346</v>
      </c>
      <c r="C85" s="84" t="s">
        <v>1348</v>
      </c>
      <c r="D85" s="78"/>
      <c r="E85" s="32"/>
      <c r="F85" s="325"/>
      <c r="G85" s="36"/>
      <c r="H85" s="40"/>
      <c r="I85" s="32"/>
      <c r="J85" s="98" t="s">
        <v>1294</v>
      </c>
      <c r="K85" s="78" t="s">
        <v>1296</v>
      </c>
      <c r="L85" s="183" t="s">
        <v>631</v>
      </c>
      <c r="M85" s="251"/>
    </row>
    <row r="86" spans="1:13" ht="21" customHeight="1" x14ac:dyDescent="0.55000000000000004">
      <c r="A86" s="90"/>
      <c r="B86" s="77"/>
      <c r="C86" s="84"/>
      <c r="D86" s="78"/>
      <c r="E86" s="32"/>
      <c r="F86" s="325"/>
      <c r="G86" s="36"/>
      <c r="H86" s="40"/>
      <c r="I86" s="32"/>
      <c r="J86" s="98" t="s">
        <v>1039</v>
      </c>
      <c r="K86" s="78" t="s">
        <v>1297</v>
      </c>
      <c r="L86" s="65"/>
      <c r="M86" s="171"/>
    </row>
    <row r="87" spans="1:13" ht="21" customHeight="1" x14ac:dyDescent="0.55000000000000004">
      <c r="A87" s="90"/>
      <c r="B87" s="77"/>
      <c r="C87" s="84"/>
      <c r="D87" s="78"/>
      <c r="E87" s="32"/>
      <c r="F87" s="325"/>
      <c r="G87" s="328"/>
      <c r="H87" s="329"/>
      <c r="I87" s="36"/>
      <c r="J87" s="98"/>
      <c r="K87" s="78" t="s">
        <v>1298</v>
      </c>
      <c r="L87" s="65"/>
      <c r="M87" s="171"/>
    </row>
    <row r="88" spans="1:13" ht="21" customHeight="1" x14ac:dyDescent="0.55000000000000004">
      <c r="A88" s="91"/>
      <c r="B88" s="81"/>
      <c r="C88" s="108"/>
      <c r="D88" s="82"/>
      <c r="E88" s="342">
        <f>SUM(E69:E87)</f>
        <v>40000</v>
      </c>
      <c r="F88" s="342">
        <f t="shared" ref="F88:I88" si="3">SUM(F69:F87)</f>
        <v>40000</v>
      </c>
      <c r="G88" s="342">
        <f t="shared" si="3"/>
        <v>40000</v>
      </c>
      <c r="H88" s="342">
        <f t="shared" si="3"/>
        <v>40000</v>
      </c>
      <c r="I88" s="342">
        <f t="shared" si="3"/>
        <v>40000</v>
      </c>
      <c r="J88" s="101"/>
      <c r="K88" s="82"/>
      <c r="L88" s="70"/>
      <c r="M88" s="252"/>
    </row>
    <row r="89" spans="1:13" ht="21" customHeight="1" x14ac:dyDescent="0.55000000000000004">
      <c r="A89" s="526">
        <f>A68+1</f>
        <v>77</v>
      </c>
      <c r="B89" s="526"/>
      <c r="C89" s="526"/>
      <c r="D89" s="526"/>
      <c r="E89" s="526"/>
      <c r="F89" s="526"/>
      <c r="G89" s="526"/>
      <c r="H89" s="526"/>
      <c r="I89" s="526"/>
      <c r="J89" s="526"/>
      <c r="K89" s="526"/>
      <c r="L89" s="526"/>
      <c r="M89" s="526"/>
    </row>
    <row r="90" spans="1:13" ht="21" customHeight="1" x14ac:dyDescent="0.55000000000000004">
      <c r="A90" s="89">
        <f>A84+1</f>
        <v>15</v>
      </c>
      <c r="B90" s="73" t="s">
        <v>1345</v>
      </c>
      <c r="C90" s="103" t="s">
        <v>1355</v>
      </c>
      <c r="D90" s="159" t="s">
        <v>1337</v>
      </c>
      <c r="E90" s="327">
        <v>10000</v>
      </c>
      <c r="F90" s="327">
        <v>10000</v>
      </c>
      <c r="G90" s="327">
        <v>10000</v>
      </c>
      <c r="H90" s="327">
        <v>10000</v>
      </c>
      <c r="I90" s="327">
        <v>10000</v>
      </c>
      <c r="J90" s="75" t="s">
        <v>1286</v>
      </c>
      <c r="K90" s="94" t="s">
        <v>1358</v>
      </c>
      <c r="L90" s="159" t="s">
        <v>1257</v>
      </c>
      <c r="M90" s="250" t="s">
        <v>1258</v>
      </c>
    </row>
    <row r="91" spans="1:13" ht="21" customHeight="1" x14ac:dyDescent="0.55000000000000004">
      <c r="A91" s="90"/>
      <c r="B91" s="77" t="s">
        <v>1353</v>
      </c>
      <c r="C91" s="84" t="s">
        <v>1357</v>
      </c>
      <c r="D91" s="78"/>
      <c r="E91" s="32"/>
      <c r="F91" s="325"/>
      <c r="G91" s="36"/>
      <c r="H91" s="40"/>
      <c r="I91" s="32"/>
      <c r="J91" s="98" t="s">
        <v>919</v>
      </c>
      <c r="K91" s="78" t="s">
        <v>1359</v>
      </c>
      <c r="L91" s="183" t="s">
        <v>631</v>
      </c>
      <c r="M91" s="251"/>
    </row>
    <row r="92" spans="1:13" ht="21" customHeight="1" x14ac:dyDescent="0.55000000000000004">
      <c r="A92" s="90"/>
      <c r="B92" s="77" t="s">
        <v>1354</v>
      </c>
      <c r="C92" s="84" t="s">
        <v>1356</v>
      </c>
      <c r="D92" s="78"/>
      <c r="E92" s="32"/>
      <c r="F92" s="325"/>
      <c r="G92" s="36"/>
      <c r="H92" s="40"/>
      <c r="I92" s="32"/>
      <c r="J92" s="98"/>
      <c r="K92" s="78" t="s">
        <v>1360</v>
      </c>
      <c r="L92" s="65"/>
      <c r="M92" s="171"/>
    </row>
    <row r="93" spans="1:13" ht="21" customHeight="1" x14ac:dyDescent="0.55000000000000004">
      <c r="A93" s="90"/>
      <c r="B93" s="77"/>
      <c r="C93" s="84"/>
      <c r="D93" s="78"/>
      <c r="E93" s="32"/>
      <c r="F93" s="325"/>
      <c r="G93" s="328"/>
      <c r="H93" s="329"/>
      <c r="I93" s="36"/>
      <c r="J93" s="98"/>
      <c r="K93" s="78"/>
      <c r="L93" s="65"/>
      <c r="M93" s="171"/>
    </row>
    <row r="94" spans="1:13" ht="21" customHeight="1" x14ac:dyDescent="0.55000000000000004">
      <c r="A94" s="91"/>
      <c r="B94" s="81"/>
      <c r="C94" s="108"/>
      <c r="D94" s="82"/>
      <c r="E94" s="321"/>
      <c r="F94" s="330"/>
      <c r="G94" s="322"/>
      <c r="H94" s="331"/>
      <c r="I94" s="37"/>
      <c r="J94" s="101"/>
      <c r="K94" s="82"/>
      <c r="L94" s="70"/>
      <c r="M94" s="252"/>
    </row>
    <row r="95" spans="1:13" ht="21" customHeight="1" x14ac:dyDescent="0.55000000000000004">
      <c r="A95" s="89">
        <f>A90+1</f>
        <v>16</v>
      </c>
      <c r="B95" s="73" t="s">
        <v>1361</v>
      </c>
      <c r="C95" s="103" t="s">
        <v>1363</v>
      </c>
      <c r="D95" s="159" t="s">
        <v>488</v>
      </c>
      <c r="E95" s="327">
        <v>20000</v>
      </c>
      <c r="F95" s="327">
        <v>20000</v>
      </c>
      <c r="G95" s="327">
        <v>20000</v>
      </c>
      <c r="H95" s="327">
        <v>20000</v>
      </c>
      <c r="I95" s="327">
        <v>20000</v>
      </c>
      <c r="J95" s="75" t="s">
        <v>1286</v>
      </c>
      <c r="K95" s="258" t="s">
        <v>1365</v>
      </c>
      <c r="L95" s="159" t="s">
        <v>1257</v>
      </c>
      <c r="M95" s="250" t="s">
        <v>1258</v>
      </c>
    </row>
    <row r="96" spans="1:13" ht="21" customHeight="1" x14ac:dyDescent="0.55000000000000004">
      <c r="A96" s="90"/>
      <c r="B96" s="77" t="s">
        <v>1362</v>
      </c>
      <c r="C96" s="84" t="s">
        <v>1364</v>
      </c>
      <c r="D96" s="78"/>
      <c r="E96" s="32"/>
      <c r="F96" s="325"/>
      <c r="G96" s="36"/>
      <c r="H96" s="40"/>
      <c r="I96" s="32"/>
      <c r="J96" s="98" t="s">
        <v>919</v>
      </c>
      <c r="K96" s="78" t="s">
        <v>1366</v>
      </c>
      <c r="L96" s="183" t="s">
        <v>631</v>
      </c>
      <c r="M96" s="251"/>
    </row>
    <row r="97" spans="1:13" ht="21" customHeight="1" x14ac:dyDescent="0.55000000000000004">
      <c r="A97" s="90"/>
      <c r="B97" s="77" t="s">
        <v>1301</v>
      </c>
      <c r="C97" s="84" t="s">
        <v>1298</v>
      </c>
      <c r="D97" s="78"/>
      <c r="E97" s="32"/>
      <c r="F97" s="325"/>
      <c r="G97" s="36"/>
      <c r="H97" s="40"/>
      <c r="I97" s="32"/>
      <c r="J97" s="98"/>
      <c r="K97" s="78" t="s">
        <v>1367</v>
      </c>
      <c r="L97" s="65"/>
      <c r="M97" s="171"/>
    </row>
    <row r="98" spans="1:13" ht="21" customHeight="1" x14ac:dyDescent="0.55000000000000004">
      <c r="A98" s="90"/>
      <c r="B98" s="77"/>
      <c r="C98" s="84"/>
      <c r="D98" s="78"/>
      <c r="E98" s="32"/>
      <c r="F98" s="325"/>
      <c r="G98" s="328"/>
      <c r="H98" s="329"/>
      <c r="I98" s="36"/>
      <c r="J98" s="98"/>
      <c r="K98" s="78" t="s">
        <v>1368</v>
      </c>
      <c r="L98" s="65"/>
      <c r="M98" s="171"/>
    </row>
    <row r="99" spans="1:13" ht="21" customHeight="1" x14ac:dyDescent="0.55000000000000004">
      <c r="A99" s="91"/>
      <c r="B99" s="81"/>
      <c r="C99" s="108"/>
      <c r="D99" s="82"/>
      <c r="E99" s="321"/>
      <c r="F99" s="330"/>
      <c r="G99" s="322"/>
      <c r="H99" s="331"/>
      <c r="I99" s="37"/>
      <c r="J99" s="101"/>
      <c r="K99" s="82" t="s">
        <v>1298</v>
      </c>
      <c r="L99" s="70"/>
      <c r="M99" s="252"/>
    </row>
    <row r="100" spans="1:13" ht="21" customHeight="1" x14ac:dyDescent="0.55000000000000004">
      <c r="A100" s="89">
        <f>A95+1</f>
        <v>17</v>
      </c>
      <c r="B100" s="73" t="s">
        <v>1369</v>
      </c>
      <c r="C100" s="103" t="s">
        <v>1371</v>
      </c>
      <c r="D100" s="259" t="s">
        <v>1373</v>
      </c>
      <c r="E100" s="327">
        <v>30000</v>
      </c>
      <c r="F100" s="327">
        <v>30000</v>
      </c>
      <c r="G100" s="327">
        <v>30000</v>
      </c>
      <c r="H100" s="327">
        <v>30000</v>
      </c>
      <c r="I100" s="327">
        <v>30000</v>
      </c>
      <c r="J100" s="75" t="s">
        <v>1365</v>
      </c>
      <c r="K100" s="258" t="s">
        <v>1376</v>
      </c>
      <c r="L100" s="159" t="s">
        <v>1257</v>
      </c>
      <c r="M100" s="250" t="s">
        <v>1258</v>
      </c>
    </row>
    <row r="101" spans="1:13" ht="21" customHeight="1" x14ac:dyDescent="0.55000000000000004">
      <c r="A101" s="90"/>
      <c r="B101" s="77" t="s">
        <v>1370</v>
      </c>
      <c r="C101" s="84" t="s">
        <v>1372</v>
      </c>
      <c r="D101" s="78"/>
      <c r="E101" s="32"/>
      <c r="F101" s="325"/>
      <c r="G101" s="36"/>
      <c r="H101" s="40"/>
      <c r="I101" s="32"/>
      <c r="J101" s="98" t="s">
        <v>1374</v>
      </c>
      <c r="K101" s="78" t="s">
        <v>1377</v>
      </c>
      <c r="L101" s="183" t="s">
        <v>631</v>
      </c>
      <c r="M101" s="251"/>
    </row>
    <row r="102" spans="1:13" ht="21" customHeight="1" x14ac:dyDescent="0.55000000000000004">
      <c r="A102" s="90"/>
      <c r="B102" s="77"/>
      <c r="C102" s="84"/>
      <c r="D102" s="78"/>
      <c r="E102" s="32"/>
      <c r="F102" s="325"/>
      <c r="G102" s="36"/>
      <c r="H102" s="40"/>
      <c r="I102" s="32"/>
      <c r="J102" s="98" t="s">
        <v>1375</v>
      </c>
      <c r="K102" s="78" t="s">
        <v>1378</v>
      </c>
      <c r="L102" s="65"/>
      <c r="M102" s="171"/>
    </row>
    <row r="103" spans="1:13" ht="21" customHeight="1" x14ac:dyDescent="0.55000000000000004">
      <c r="A103" s="90"/>
      <c r="B103" s="77"/>
      <c r="C103" s="84"/>
      <c r="D103" s="78"/>
      <c r="E103" s="32"/>
      <c r="F103" s="325"/>
      <c r="G103" s="328"/>
      <c r="H103" s="329"/>
      <c r="I103" s="36"/>
      <c r="J103" s="98" t="s">
        <v>1368</v>
      </c>
      <c r="K103" s="78"/>
      <c r="L103" s="65"/>
      <c r="M103" s="171"/>
    </row>
    <row r="104" spans="1:13" ht="21" customHeight="1" x14ac:dyDescent="0.55000000000000004">
      <c r="A104" s="91"/>
      <c r="B104" s="81"/>
      <c r="C104" s="108"/>
      <c r="D104" s="82"/>
      <c r="E104" s="321"/>
      <c r="F104" s="330"/>
      <c r="G104" s="322"/>
      <c r="H104" s="331"/>
      <c r="I104" s="37"/>
      <c r="J104" s="101" t="s">
        <v>1298</v>
      </c>
      <c r="K104" s="82"/>
      <c r="L104" s="70"/>
      <c r="M104" s="252"/>
    </row>
    <row r="105" spans="1:13" ht="21" customHeight="1" x14ac:dyDescent="0.55000000000000004">
      <c r="A105" s="89">
        <f>A100+1</f>
        <v>18</v>
      </c>
      <c r="B105" s="73" t="s">
        <v>1379</v>
      </c>
      <c r="C105" s="103" t="s">
        <v>1380</v>
      </c>
      <c r="D105" s="159" t="s">
        <v>1382</v>
      </c>
      <c r="E105" s="327">
        <v>14000</v>
      </c>
      <c r="F105" s="327">
        <v>14000</v>
      </c>
      <c r="G105" s="327">
        <v>14000</v>
      </c>
      <c r="H105" s="327">
        <v>14000</v>
      </c>
      <c r="I105" s="327">
        <v>14000</v>
      </c>
      <c r="J105" s="75" t="s">
        <v>1383</v>
      </c>
      <c r="K105" s="258" t="s">
        <v>1386</v>
      </c>
      <c r="L105" s="159" t="s">
        <v>1257</v>
      </c>
      <c r="M105" s="250" t="s">
        <v>1258</v>
      </c>
    </row>
    <row r="106" spans="1:13" ht="21" customHeight="1" x14ac:dyDescent="0.55000000000000004">
      <c r="A106" s="90"/>
      <c r="B106" s="77" t="s">
        <v>1826</v>
      </c>
      <c r="C106" s="84" t="s">
        <v>1381</v>
      </c>
      <c r="D106" s="78" t="s">
        <v>1975</v>
      </c>
      <c r="E106" s="32"/>
      <c r="F106" s="325"/>
      <c r="G106" s="36"/>
      <c r="H106" s="40"/>
      <c r="I106" s="32"/>
      <c r="J106" s="98" t="s">
        <v>1384</v>
      </c>
      <c r="K106" s="78" t="s">
        <v>1387</v>
      </c>
      <c r="L106" s="183" t="s">
        <v>631</v>
      </c>
      <c r="M106" s="251"/>
    </row>
    <row r="107" spans="1:13" ht="21" customHeight="1" x14ac:dyDescent="0.55000000000000004">
      <c r="A107" s="90"/>
      <c r="B107" s="77" t="s">
        <v>1827</v>
      </c>
      <c r="C107" s="84" t="s">
        <v>1941</v>
      </c>
      <c r="D107" s="78"/>
      <c r="E107" s="32"/>
      <c r="F107" s="325"/>
      <c r="G107" s="36"/>
      <c r="H107" s="40"/>
      <c r="I107" s="32"/>
      <c r="J107" s="98" t="s">
        <v>1385</v>
      </c>
      <c r="K107" s="78" t="s">
        <v>1388</v>
      </c>
      <c r="L107" s="65"/>
      <c r="M107" s="171"/>
    </row>
    <row r="108" spans="1:13" ht="21" customHeight="1" x14ac:dyDescent="0.55000000000000004">
      <c r="A108" s="90"/>
      <c r="B108" s="77"/>
      <c r="C108" s="84"/>
      <c r="D108" s="78"/>
      <c r="E108" s="32"/>
      <c r="F108" s="325"/>
      <c r="G108" s="328"/>
      <c r="H108" s="329"/>
      <c r="I108" s="36"/>
      <c r="J108" s="98"/>
      <c r="K108" s="78" t="s">
        <v>1389</v>
      </c>
      <c r="L108" s="65"/>
      <c r="M108" s="171"/>
    </row>
    <row r="109" spans="1:13" ht="21" customHeight="1" x14ac:dyDescent="0.55000000000000004">
      <c r="A109" s="91"/>
      <c r="B109" s="81"/>
      <c r="C109" s="108"/>
      <c r="D109" s="82"/>
      <c r="E109" s="342">
        <f>SUM(E90:E108)</f>
        <v>74000</v>
      </c>
      <c r="F109" s="342">
        <f t="shared" ref="F109:I109" si="4">SUM(F90:F108)</f>
        <v>74000</v>
      </c>
      <c r="G109" s="342">
        <f t="shared" si="4"/>
        <v>74000</v>
      </c>
      <c r="H109" s="342">
        <f t="shared" si="4"/>
        <v>74000</v>
      </c>
      <c r="I109" s="342">
        <f t="shared" si="4"/>
        <v>74000</v>
      </c>
      <c r="J109" s="101"/>
      <c r="K109" s="82"/>
      <c r="L109" s="70"/>
      <c r="M109" s="252"/>
    </row>
    <row r="111" spans="1:13" ht="21" customHeight="1" x14ac:dyDescent="0.55000000000000004">
      <c r="A111" s="570">
        <f>+A89+1</f>
        <v>78</v>
      </c>
      <c r="B111" s="570"/>
      <c r="C111" s="570"/>
      <c r="D111" s="570"/>
      <c r="E111" s="570"/>
      <c r="F111" s="570"/>
      <c r="G111" s="570"/>
      <c r="H111" s="570"/>
      <c r="I111" s="570"/>
      <c r="J111" s="570"/>
      <c r="K111" s="570"/>
      <c r="L111" s="570"/>
      <c r="M111" s="570"/>
    </row>
    <row r="112" spans="1:13" ht="21" customHeight="1" x14ac:dyDescent="0.55000000000000004">
      <c r="A112" s="89">
        <f>A105+1</f>
        <v>19</v>
      </c>
      <c r="B112" s="73" t="s">
        <v>1390</v>
      </c>
      <c r="C112" s="103" t="s">
        <v>1392</v>
      </c>
      <c r="D112" s="259" t="s">
        <v>1395</v>
      </c>
      <c r="E112" s="327">
        <v>21000</v>
      </c>
      <c r="F112" s="327">
        <v>21000</v>
      </c>
      <c r="G112" s="327">
        <v>21000</v>
      </c>
      <c r="H112" s="327">
        <v>21000</v>
      </c>
      <c r="I112" s="327">
        <v>21000</v>
      </c>
      <c r="J112" s="75" t="s">
        <v>1383</v>
      </c>
      <c r="K112" s="258" t="s">
        <v>1398</v>
      </c>
      <c r="L112" s="159" t="s">
        <v>1257</v>
      </c>
      <c r="M112" s="250" t="s">
        <v>1258</v>
      </c>
    </row>
    <row r="113" spans="1:13" ht="21" customHeight="1" x14ac:dyDescent="0.55000000000000004">
      <c r="A113" s="90"/>
      <c r="B113" s="77" t="s">
        <v>1391</v>
      </c>
      <c r="C113" s="84" t="s">
        <v>1393</v>
      </c>
      <c r="D113" s="260"/>
      <c r="E113" s="32"/>
      <c r="F113" s="325"/>
      <c r="G113" s="36"/>
      <c r="H113" s="40"/>
      <c r="I113" s="32"/>
      <c r="J113" s="98" t="s">
        <v>1396</v>
      </c>
      <c r="K113" s="78" t="s">
        <v>1399</v>
      </c>
      <c r="L113" s="183" t="s">
        <v>631</v>
      </c>
      <c r="M113" s="251"/>
    </row>
    <row r="114" spans="1:13" ht="21" customHeight="1" x14ac:dyDescent="0.55000000000000004">
      <c r="A114" s="90"/>
      <c r="B114" s="77"/>
      <c r="C114" s="84" t="s">
        <v>1394</v>
      </c>
      <c r="D114" s="260"/>
      <c r="E114" s="32"/>
      <c r="F114" s="325"/>
      <c r="G114" s="36"/>
      <c r="H114" s="40"/>
      <c r="I114" s="32"/>
      <c r="J114" s="98" t="s">
        <v>1397</v>
      </c>
      <c r="K114" s="78" t="s">
        <v>1400</v>
      </c>
      <c r="L114" s="65"/>
      <c r="M114" s="171"/>
    </row>
    <row r="115" spans="1:13" ht="21" customHeight="1" x14ac:dyDescent="0.55000000000000004">
      <c r="A115" s="90"/>
      <c r="B115" s="77"/>
      <c r="C115" s="84" t="s">
        <v>1391</v>
      </c>
      <c r="D115" s="260"/>
      <c r="E115" s="32"/>
      <c r="F115" s="325"/>
      <c r="G115" s="328"/>
      <c r="H115" s="329"/>
      <c r="I115" s="36"/>
      <c r="J115" s="98"/>
      <c r="K115" s="78" t="s">
        <v>1401</v>
      </c>
      <c r="L115" s="65"/>
      <c r="M115" s="171"/>
    </row>
    <row r="116" spans="1:13" ht="21" customHeight="1" x14ac:dyDescent="0.55000000000000004">
      <c r="A116" s="91"/>
      <c r="B116" s="81"/>
      <c r="C116" s="108"/>
      <c r="D116" s="261"/>
      <c r="E116" s="321"/>
      <c r="F116" s="330"/>
      <c r="G116" s="322"/>
      <c r="H116" s="331"/>
      <c r="I116" s="37"/>
      <c r="J116" s="101"/>
      <c r="K116" s="82"/>
      <c r="L116" s="70"/>
      <c r="M116" s="252"/>
    </row>
    <row r="117" spans="1:13" ht="21" customHeight="1" x14ac:dyDescent="0.55000000000000004">
      <c r="A117" s="89">
        <f>A112+1</f>
        <v>20</v>
      </c>
      <c r="B117" s="73" t="s">
        <v>1403</v>
      </c>
      <c r="C117" s="103" t="s">
        <v>1392</v>
      </c>
      <c r="D117" s="159" t="s">
        <v>1382</v>
      </c>
      <c r="E117" s="327">
        <v>21000</v>
      </c>
      <c r="F117" s="327">
        <v>21000</v>
      </c>
      <c r="G117" s="327">
        <v>21000</v>
      </c>
      <c r="H117" s="327">
        <v>21000</v>
      </c>
      <c r="I117" s="327">
        <v>21000</v>
      </c>
      <c r="J117" s="75" t="s">
        <v>1383</v>
      </c>
      <c r="K117" s="258" t="s">
        <v>1398</v>
      </c>
      <c r="L117" s="159" t="s">
        <v>1257</v>
      </c>
      <c r="M117" s="250" t="s">
        <v>1258</v>
      </c>
    </row>
    <row r="118" spans="1:13" ht="21" customHeight="1" x14ac:dyDescent="0.55000000000000004">
      <c r="A118" s="90"/>
      <c r="B118" s="77" t="s">
        <v>1404</v>
      </c>
      <c r="C118" s="84" t="s">
        <v>1405</v>
      </c>
      <c r="D118" s="78" t="s">
        <v>1975</v>
      </c>
      <c r="E118" s="32"/>
      <c r="F118" s="325"/>
      <c r="G118" s="36"/>
      <c r="H118" s="40"/>
      <c r="I118" s="32"/>
      <c r="J118" s="98" t="s">
        <v>1402</v>
      </c>
      <c r="K118" s="78" t="s">
        <v>1399</v>
      </c>
      <c r="L118" s="183" t="s">
        <v>631</v>
      </c>
      <c r="M118" s="251"/>
    </row>
    <row r="119" spans="1:13" ht="21" customHeight="1" x14ac:dyDescent="0.55000000000000004">
      <c r="A119" s="90"/>
      <c r="B119" s="77"/>
      <c r="C119" s="84" t="s">
        <v>1406</v>
      </c>
      <c r="D119" s="260"/>
      <c r="E119" s="32"/>
      <c r="F119" s="325"/>
      <c r="G119" s="36"/>
      <c r="H119" s="40"/>
      <c r="I119" s="32"/>
      <c r="J119" s="98" t="s">
        <v>1397</v>
      </c>
      <c r="K119" s="78" t="s">
        <v>1400</v>
      </c>
      <c r="L119" s="65"/>
      <c r="M119" s="171"/>
    </row>
    <row r="120" spans="1:13" ht="21" customHeight="1" x14ac:dyDescent="0.55000000000000004">
      <c r="A120" s="90"/>
      <c r="B120" s="77"/>
      <c r="C120" s="84"/>
      <c r="D120" s="260"/>
      <c r="E120" s="32"/>
      <c r="F120" s="325"/>
      <c r="G120" s="328"/>
      <c r="H120" s="329"/>
      <c r="I120" s="36"/>
      <c r="J120" s="98"/>
      <c r="K120" s="78" t="s">
        <v>1401</v>
      </c>
      <c r="L120" s="65"/>
      <c r="M120" s="171"/>
    </row>
    <row r="121" spans="1:13" ht="21" customHeight="1" x14ac:dyDescent="0.55000000000000004">
      <c r="A121" s="91"/>
      <c r="B121" s="81"/>
      <c r="C121" s="108"/>
      <c r="D121" s="261"/>
      <c r="E121" s="321"/>
      <c r="F121" s="330"/>
      <c r="G121" s="322"/>
      <c r="H121" s="331"/>
      <c r="I121" s="37"/>
      <c r="J121" s="101"/>
      <c r="K121" s="82"/>
      <c r="L121" s="70"/>
      <c r="M121" s="252"/>
    </row>
    <row r="122" spans="1:13" ht="21" customHeight="1" x14ac:dyDescent="0.55000000000000004">
      <c r="A122" s="89">
        <f>A117+1</f>
        <v>21</v>
      </c>
      <c r="B122" s="73" t="s">
        <v>1942</v>
      </c>
      <c r="C122" s="103" t="s">
        <v>1410</v>
      </c>
      <c r="D122" s="159" t="s">
        <v>1382</v>
      </c>
      <c r="E122" s="327">
        <v>30100</v>
      </c>
      <c r="F122" s="327">
        <v>30100</v>
      </c>
      <c r="G122" s="327">
        <v>30100</v>
      </c>
      <c r="H122" s="327">
        <v>30100</v>
      </c>
      <c r="I122" s="327">
        <v>30100</v>
      </c>
      <c r="J122" s="75" t="s">
        <v>1411</v>
      </c>
      <c r="K122" s="258" t="s">
        <v>1412</v>
      </c>
      <c r="L122" s="159" t="s">
        <v>1257</v>
      </c>
      <c r="M122" s="250" t="s">
        <v>1258</v>
      </c>
    </row>
    <row r="123" spans="1:13" ht="21" customHeight="1" x14ac:dyDescent="0.55000000000000004">
      <c r="A123" s="90"/>
      <c r="B123" s="77" t="s">
        <v>1409</v>
      </c>
      <c r="C123" s="84"/>
      <c r="D123" s="78" t="s">
        <v>1975</v>
      </c>
      <c r="E123" s="32"/>
      <c r="F123" s="325"/>
      <c r="G123" s="36"/>
      <c r="H123" s="40"/>
      <c r="I123" s="32"/>
      <c r="J123" s="98" t="s">
        <v>1407</v>
      </c>
      <c r="K123" s="78" t="s">
        <v>1413</v>
      </c>
      <c r="L123" s="183" t="s">
        <v>631</v>
      </c>
      <c r="M123" s="251"/>
    </row>
    <row r="124" spans="1:13" ht="21" customHeight="1" x14ac:dyDescent="0.55000000000000004">
      <c r="A124" s="90"/>
      <c r="B124" s="77"/>
      <c r="C124" s="84"/>
      <c r="D124" s="260"/>
      <c r="E124" s="32"/>
      <c r="F124" s="325"/>
      <c r="G124" s="36"/>
      <c r="H124" s="40"/>
      <c r="I124" s="32"/>
      <c r="J124" s="98"/>
      <c r="K124" s="78" t="s">
        <v>1409</v>
      </c>
      <c r="L124" s="65"/>
      <c r="M124" s="171"/>
    </row>
    <row r="125" spans="1:13" ht="21" customHeight="1" x14ac:dyDescent="0.55000000000000004">
      <c r="A125" s="90"/>
      <c r="B125" s="77"/>
      <c r="C125" s="84"/>
      <c r="D125" s="260"/>
      <c r="E125" s="32"/>
      <c r="F125" s="325"/>
      <c r="G125" s="328"/>
      <c r="H125" s="329"/>
      <c r="I125" s="36"/>
      <c r="J125" s="98"/>
      <c r="K125" s="78"/>
      <c r="L125" s="65"/>
      <c r="M125" s="171"/>
    </row>
    <row r="126" spans="1:13" ht="21" customHeight="1" x14ac:dyDescent="0.55000000000000004">
      <c r="A126" s="91"/>
      <c r="B126" s="81"/>
      <c r="C126" s="108"/>
      <c r="D126" s="261"/>
      <c r="E126" s="321"/>
      <c r="F126" s="330"/>
      <c r="G126" s="322"/>
      <c r="H126" s="331"/>
      <c r="I126" s="37"/>
      <c r="J126" s="101"/>
      <c r="K126" s="82"/>
      <c r="L126" s="70"/>
      <c r="M126" s="252"/>
    </row>
    <row r="127" spans="1:13" ht="21" customHeight="1" x14ac:dyDescent="0.55000000000000004">
      <c r="A127" s="89">
        <f>A122+1</f>
        <v>22</v>
      </c>
      <c r="B127" s="73" t="s">
        <v>1414</v>
      </c>
      <c r="C127" s="103" t="s">
        <v>1416</v>
      </c>
      <c r="D127" s="159" t="s">
        <v>1976</v>
      </c>
      <c r="E127" s="327">
        <v>170000</v>
      </c>
      <c r="F127" s="327">
        <v>170000</v>
      </c>
      <c r="G127" s="327">
        <v>170000</v>
      </c>
      <c r="H127" s="327">
        <v>170000</v>
      </c>
      <c r="I127" s="327">
        <v>170000</v>
      </c>
      <c r="J127" s="75" t="s">
        <v>1423</v>
      </c>
      <c r="K127" s="258" t="s">
        <v>1425</v>
      </c>
      <c r="L127" s="159" t="s">
        <v>1257</v>
      </c>
      <c r="M127" s="250" t="s">
        <v>1258</v>
      </c>
    </row>
    <row r="128" spans="1:13" ht="21" customHeight="1" x14ac:dyDescent="0.55000000000000004">
      <c r="A128" s="90"/>
      <c r="B128" s="77" t="s">
        <v>1415</v>
      </c>
      <c r="C128" s="84" t="s">
        <v>1417</v>
      </c>
      <c r="D128" s="260"/>
      <c r="E128" s="32"/>
      <c r="F128" s="325"/>
      <c r="G128" s="36"/>
      <c r="H128" s="40"/>
      <c r="I128" s="32"/>
      <c r="J128" s="98" t="s">
        <v>1424</v>
      </c>
      <c r="K128" s="78" t="s">
        <v>1426</v>
      </c>
      <c r="L128" s="183" t="s">
        <v>631</v>
      </c>
      <c r="M128" s="251"/>
    </row>
    <row r="129" spans="1:13" ht="21" customHeight="1" x14ac:dyDescent="0.55000000000000004">
      <c r="A129" s="90"/>
      <c r="B129" s="77"/>
      <c r="C129" s="84"/>
      <c r="D129" s="260"/>
      <c r="E129" s="32"/>
      <c r="F129" s="325"/>
      <c r="G129" s="36"/>
      <c r="H129" s="40"/>
      <c r="I129" s="32"/>
      <c r="J129" s="98"/>
      <c r="K129" s="78" t="s">
        <v>1042</v>
      </c>
      <c r="L129" s="65"/>
      <c r="M129" s="171"/>
    </row>
    <row r="130" spans="1:13" ht="21" customHeight="1" x14ac:dyDescent="0.55000000000000004">
      <c r="A130" s="90"/>
      <c r="B130" s="77"/>
      <c r="C130" s="84"/>
      <c r="D130" s="260"/>
      <c r="E130" s="32"/>
      <c r="F130" s="325"/>
      <c r="G130" s="328"/>
      <c r="H130" s="329"/>
      <c r="I130" s="36"/>
      <c r="J130" s="98"/>
      <c r="K130" s="78"/>
      <c r="L130" s="65"/>
      <c r="M130" s="171"/>
    </row>
    <row r="131" spans="1:13" ht="21" customHeight="1" x14ac:dyDescent="0.55000000000000004">
      <c r="A131" s="91"/>
      <c r="B131" s="81"/>
      <c r="C131" s="108"/>
      <c r="D131" s="261"/>
      <c r="E131" s="342">
        <f>SUM(E112:E130)</f>
        <v>242100</v>
      </c>
      <c r="F131" s="342">
        <f t="shared" ref="F131:I131" si="5">SUM(F112:F130)</f>
        <v>242100</v>
      </c>
      <c r="G131" s="342">
        <f t="shared" si="5"/>
        <v>242100</v>
      </c>
      <c r="H131" s="342">
        <f t="shared" si="5"/>
        <v>242100</v>
      </c>
      <c r="I131" s="342">
        <f t="shared" si="5"/>
        <v>242100</v>
      </c>
      <c r="J131" s="101"/>
      <c r="K131" s="82"/>
      <c r="L131" s="70"/>
      <c r="M131" s="252"/>
    </row>
    <row r="132" spans="1:13" ht="21" customHeight="1" x14ac:dyDescent="0.55000000000000004">
      <c r="A132" s="568"/>
      <c r="B132" s="568"/>
      <c r="C132" s="568"/>
      <c r="D132" s="568"/>
      <c r="E132" s="568"/>
      <c r="F132" s="568"/>
      <c r="G132" s="568"/>
      <c r="H132" s="568"/>
      <c r="I132" s="568"/>
      <c r="J132" s="568"/>
      <c r="K132" s="568"/>
      <c r="L132" s="568"/>
      <c r="M132" s="568"/>
    </row>
    <row r="133" spans="1:13" ht="21" customHeight="1" x14ac:dyDescent="0.55000000000000004">
      <c r="A133" s="568">
        <f>A111+1</f>
        <v>79</v>
      </c>
      <c r="B133" s="568"/>
      <c r="C133" s="568"/>
      <c r="D133" s="568"/>
      <c r="E133" s="568"/>
      <c r="F133" s="568"/>
      <c r="G133" s="568"/>
      <c r="H133" s="568"/>
      <c r="I133" s="568"/>
      <c r="J133" s="568"/>
      <c r="K133" s="568"/>
      <c r="L133" s="568"/>
      <c r="M133" s="568"/>
    </row>
    <row r="134" spans="1:13" ht="21" customHeight="1" x14ac:dyDescent="0.55000000000000004">
      <c r="A134" s="89">
        <f>A127+1</f>
        <v>23</v>
      </c>
      <c r="B134" s="59" t="s">
        <v>1427</v>
      </c>
      <c r="C134" s="59" t="s">
        <v>1430</v>
      </c>
      <c r="D134" s="159" t="s">
        <v>1977</v>
      </c>
      <c r="E134" s="327">
        <v>50000</v>
      </c>
      <c r="F134" s="327">
        <v>50000</v>
      </c>
      <c r="G134" s="327">
        <v>50000</v>
      </c>
      <c r="H134" s="327">
        <v>50000</v>
      </c>
      <c r="I134" s="327">
        <v>50000</v>
      </c>
      <c r="J134" s="75" t="s">
        <v>1418</v>
      </c>
      <c r="K134" s="258" t="s">
        <v>1420</v>
      </c>
      <c r="L134" s="159" t="s">
        <v>1257</v>
      </c>
      <c r="M134" s="250" t="s">
        <v>1258</v>
      </c>
    </row>
    <row r="135" spans="1:13" ht="21" customHeight="1" x14ac:dyDescent="0.55000000000000004">
      <c r="A135" s="90"/>
      <c r="B135" s="64" t="s">
        <v>1849</v>
      </c>
      <c r="C135" s="64" t="s">
        <v>1431</v>
      </c>
      <c r="D135" s="183"/>
      <c r="E135" s="32"/>
      <c r="F135" s="325"/>
      <c r="G135" s="36"/>
      <c r="H135" s="40"/>
      <c r="I135" s="32"/>
      <c r="J135" s="98" t="s">
        <v>1419</v>
      </c>
      <c r="K135" s="78" t="s">
        <v>1421</v>
      </c>
      <c r="L135" s="183" t="s">
        <v>631</v>
      </c>
      <c r="M135" s="251"/>
    </row>
    <row r="136" spans="1:13" ht="21" customHeight="1" x14ac:dyDescent="0.55000000000000004">
      <c r="A136" s="90"/>
      <c r="B136" s="64" t="s">
        <v>1428</v>
      </c>
      <c r="C136" s="64" t="s">
        <v>1432</v>
      </c>
      <c r="D136" s="183"/>
      <c r="E136" s="32"/>
      <c r="F136" s="325"/>
      <c r="G136" s="36"/>
      <c r="H136" s="40"/>
      <c r="I136" s="32"/>
      <c r="J136" s="98"/>
      <c r="K136" s="78" t="s">
        <v>1422</v>
      </c>
      <c r="L136" s="65"/>
      <c r="M136" s="171"/>
    </row>
    <row r="137" spans="1:13" ht="21" customHeight="1" x14ac:dyDescent="0.55000000000000004">
      <c r="A137" s="90"/>
      <c r="B137" s="64" t="s">
        <v>1429</v>
      </c>
      <c r="C137" s="64"/>
      <c r="D137" s="183"/>
      <c r="E137" s="32"/>
      <c r="F137" s="325"/>
      <c r="G137" s="328"/>
      <c r="H137" s="329"/>
      <c r="I137" s="36"/>
      <c r="J137" s="98"/>
      <c r="K137" s="78"/>
      <c r="L137" s="65"/>
      <c r="M137" s="171"/>
    </row>
    <row r="138" spans="1:13" ht="21" customHeight="1" x14ac:dyDescent="0.55000000000000004">
      <c r="A138" s="91"/>
      <c r="B138" s="68"/>
      <c r="C138" s="68"/>
      <c r="D138" s="188"/>
      <c r="E138" s="321"/>
      <c r="F138" s="330"/>
      <c r="G138" s="322"/>
      <c r="H138" s="331"/>
      <c r="I138" s="37"/>
      <c r="J138" s="101"/>
      <c r="K138" s="82"/>
      <c r="L138" s="70"/>
      <c r="M138" s="252"/>
    </row>
    <row r="139" spans="1:13" ht="21" customHeight="1" x14ac:dyDescent="0.55000000000000004">
      <c r="A139" s="89">
        <f>A134+1</f>
        <v>24</v>
      </c>
      <c r="B139" s="59" t="s">
        <v>1433</v>
      </c>
      <c r="C139" s="59" t="s">
        <v>1435</v>
      </c>
      <c r="D139" s="159" t="s">
        <v>1977</v>
      </c>
      <c r="E139" s="327">
        <v>50000</v>
      </c>
      <c r="F139" s="327">
        <v>50000</v>
      </c>
      <c r="G139" s="327">
        <v>50000</v>
      </c>
      <c r="H139" s="327">
        <v>50000</v>
      </c>
      <c r="I139" s="327">
        <v>50000</v>
      </c>
      <c r="J139" s="75" t="s">
        <v>1437</v>
      </c>
      <c r="K139" s="258" t="s">
        <v>1438</v>
      </c>
      <c r="L139" s="159" t="s">
        <v>1257</v>
      </c>
      <c r="M139" s="250" t="s">
        <v>1258</v>
      </c>
    </row>
    <row r="140" spans="1:13" ht="21" customHeight="1" x14ac:dyDescent="0.55000000000000004">
      <c r="A140" s="90"/>
      <c r="B140" s="64" t="s">
        <v>1434</v>
      </c>
      <c r="C140" s="64" t="s">
        <v>1436</v>
      </c>
      <c r="D140" s="183"/>
      <c r="E140" s="32"/>
      <c r="F140" s="325"/>
      <c r="G140" s="36"/>
      <c r="H140" s="40"/>
      <c r="I140" s="32"/>
      <c r="J140" s="98" t="s">
        <v>1436</v>
      </c>
      <c r="K140" s="78" t="s">
        <v>1439</v>
      </c>
      <c r="L140" s="183" t="s">
        <v>631</v>
      </c>
      <c r="M140" s="251"/>
    </row>
    <row r="141" spans="1:13" ht="21" customHeight="1" x14ac:dyDescent="0.55000000000000004">
      <c r="A141" s="90"/>
      <c r="B141" s="64"/>
      <c r="C141" s="64"/>
      <c r="D141" s="183"/>
      <c r="E141" s="32"/>
      <c r="F141" s="325"/>
      <c r="G141" s="36"/>
      <c r="H141" s="40"/>
      <c r="I141" s="32"/>
      <c r="J141" s="98"/>
      <c r="K141" s="78" t="s">
        <v>1440</v>
      </c>
      <c r="L141" s="65"/>
      <c r="M141" s="171"/>
    </row>
    <row r="142" spans="1:13" ht="21" customHeight="1" x14ac:dyDescent="0.55000000000000004">
      <c r="A142" s="90"/>
      <c r="B142" s="64"/>
      <c r="C142" s="64"/>
      <c r="D142" s="183"/>
      <c r="E142" s="32"/>
      <c r="F142" s="325"/>
      <c r="G142" s="328"/>
      <c r="H142" s="329"/>
      <c r="I142" s="36"/>
      <c r="J142" s="98"/>
      <c r="K142" s="78"/>
      <c r="L142" s="65"/>
      <c r="M142" s="171"/>
    </row>
    <row r="143" spans="1:13" ht="21" customHeight="1" x14ac:dyDescent="0.55000000000000004">
      <c r="A143" s="91"/>
      <c r="B143" s="68"/>
      <c r="C143" s="68"/>
      <c r="D143" s="188"/>
      <c r="E143" s="321"/>
      <c r="F143" s="330"/>
      <c r="G143" s="322"/>
      <c r="H143" s="331"/>
      <c r="I143" s="37"/>
      <c r="J143" s="101"/>
      <c r="K143" s="82"/>
      <c r="L143" s="70"/>
      <c r="M143" s="252"/>
    </row>
    <row r="144" spans="1:13" ht="21" customHeight="1" x14ac:dyDescent="0.55000000000000004">
      <c r="A144" s="89">
        <f>A139+1</f>
        <v>25</v>
      </c>
      <c r="B144" s="59" t="s">
        <v>1408</v>
      </c>
      <c r="C144" s="59" t="s">
        <v>1441</v>
      </c>
      <c r="D144" s="159" t="s">
        <v>1395</v>
      </c>
      <c r="E144" s="327">
        <v>30100</v>
      </c>
      <c r="F144" s="327">
        <v>30100</v>
      </c>
      <c r="G144" s="327">
        <v>30100</v>
      </c>
      <c r="H144" s="327">
        <v>30100</v>
      </c>
      <c r="I144" s="327">
        <v>30100</v>
      </c>
      <c r="J144" s="75" t="s">
        <v>1383</v>
      </c>
      <c r="K144" s="258" t="s">
        <v>1412</v>
      </c>
      <c r="L144" s="159" t="s">
        <v>1257</v>
      </c>
      <c r="M144" s="250" t="s">
        <v>1258</v>
      </c>
    </row>
    <row r="145" spans="1:13" ht="21" customHeight="1" x14ac:dyDescent="0.55000000000000004">
      <c r="A145" s="90"/>
      <c r="B145" s="64" t="s">
        <v>1409</v>
      </c>
      <c r="C145" s="64" t="s">
        <v>1442</v>
      </c>
      <c r="D145" s="183" t="s">
        <v>1978</v>
      </c>
      <c r="E145" s="32"/>
      <c r="F145" s="325"/>
      <c r="G145" s="36"/>
      <c r="H145" s="40"/>
      <c r="I145" s="32"/>
      <c r="J145" s="98" t="s">
        <v>1443</v>
      </c>
      <c r="K145" s="78" t="s">
        <v>1413</v>
      </c>
      <c r="L145" s="183" t="s">
        <v>631</v>
      </c>
      <c r="M145" s="251"/>
    </row>
    <row r="146" spans="1:13" ht="21" customHeight="1" x14ac:dyDescent="0.55000000000000004">
      <c r="A146" s="90"/>
      <c r="B146" s="64"/>
      <c r="C146" s="64"/>
      <c r="D146" s="183"/>
      <c r="E146" s="32"/>
      <c r="F146" s="325"/>
      <c r="G146" s="36"/>
      <c r="H146" s="40"/>
      <c r="I146" s="32"/>
      <c r="J146" s="98" t="s">
        <v>1397</v>
      </c>
      <c r="K146" s="78" t="s">
        <v>1409</v>
      </c>
      <c r="L146" s="65"/>
      <c r="M146" s="171"/>
    </row>
    <row r="147" spans="1:13" ht="21" customHeight="1" x14ac:dyDescent="0.55000000000000004">
      <c r="A147" s="90"/>
      <c r="B147" s="64"/>
      <c r="C147" s="64"/>
      <c r="D147" s="183"/>
      <c r="E147" s="32"/>
      <c r="F147" s="325"/>
      <c r="G147" s="328"/>
      <c r="H147" s="329"/>
      <c r="I147" s="36"/>
      <c r="J147" s="98"/>
      <c r="K147" s="78"/>
      <c r="L147" s="65"/>
      <c r="M147" s="171"/>
    </row>
    <row r="148" spans="1:13" ht="21" customHeight="1" x14ac:dyDescent="0.55000000000000004">
      <c r="A148" s="91"/>
      <c r="B148" s="68"/>
      <c r="C148" s="68"/>
      <c r="D148" s="188"/>
      <c r="E148" s="321"/>
      <c r="F148" s="330"/>
      <c r="G148" s="322"/>
      <c r="H148" s="331"/>
      <c r="I148" s="37"/>
      <c r="J148" s="101"/>
      <c r="K148" s="82"/>
      <c r="L148" s="70"/>
      <c r="M148" s="252"/>
    </row>
    <row r="149" spans="1:13" ht="21" customHeight="1" x14ac:dyDescent="0.55000000000000004">
      <c r="A149" s="89">
        <f>A144+1</f>
        <v>26</v>
      </c>
      <c r="B149" s="59" t="s">
        <v>1444</v>
      </c>
      <c r="C149" s="59" t="s">
        <v>1446</v>
      </c>
      <c r="D149" s="159" t="s">
        <v>1977</v>
      </c>
      <c r="E149" s="327">
        <v>50000</v>
      </c>
      <c r="F149" s="327">
        <v>50000</v>
      </c>
      <c r="G149" s="327">
        <v>50000</v>
      </c>
      <c r="H149" s="327">
        <v>50000</v>
      </c>
      <c r="I149" s="327">
        <v>50000</v>
      </c>
      <c r="J149" s="75" t="s">
        <v>1448</v>
      </c>
      <c r="K149" s="258" t="s">
        <v>1412</v>
      </c>
      <c r="L149" s="159" t="s">
        <v>1257</v>
      </c>
      <c r="M149" s="250" t="s">
        <v>1258</v>
      </c>
    </row>
    <row r="150" spans="1:13" ht="21" customHeight="1" x14ac:dyDescent="0.55000000000000004">
      <c r="A150" s="90"/>
      <c r="B150" s="64" t="s">
        <v>1445</v>
      </c>
      <c r="C150" s="64" t="s">
        <v>1447</v>
      </c>
      <c r="D150" s="183"/>
      <c r="E150" s="32"/>
      <c r="F150" s="325"/>
      <c r="G150" s="36"/>
      <c r="H150" s="40"/>
      <c r="I150" s="32"/>
      <c r="J150" s="97" t="s">
        <v>1449</v>
      </c>
      <c r="K150" s="78" t="s">
        <v>1413</v>
      </c>
      <c r="L150" s="183" t="s">
        <v>631</v>
      </c>
      <c r="M150" s="251"/>
    </row>
    <row r="151" spans="1:13" ht="21" customHeight="1" x14ac:dyDescent="0.55000000000000004">
      <c r="A151" s="90"/>
      <c r="B151" s="64"/>
      <c r="C151" s="64"/>
      <c r="D151" s="183"/>
      <c r="E151" s="32"/>
      <c r="F151" s="325"/>
      <c r="G151" s="36"/>
      <c r="H151" s="40"/>
      <c r="I151" s="32"/>
      <c r="J151" s="97" t="s">
        <v>1450</v>
      </c>
      <c r="K151" s="78" t="s">
        <v>1409</v>
      </c>
      <c r="L151" s="65"/>
      <c r="M151" s="171"/>
    </row>
    <row r="152" spans="1:13" ht="21" customHeight="1" x14ac:dyDescent="0.55000000000000004">
      <c r="A152" s="90"/>
      <c r="B152" s="64"/>
      <c r="C152" s="64"/>
      <c r="D152" s="183"/>
      <c r="E152" s="32"/>
      <c r="F152" s="325"/>
      <c r="G152" s="328"/>
      <c r="H152" s="329"/>
      <c r="I152" s="36"/>
      <c r="J152" s="97"/>
      <c r="K152" s="78"/>
      <c r="L152" s="65"/>
      <c r="M152" s="171"/>
    </row>
    <row r="153" spans="1:13" ht="21" customHeight="1" x14ac:dyDescent="0.55000000000000004">
      <c r="A153" s="91"/>
      <c r="B153" s="68"/>
      <c r="C153" s="68"/>
      <c r="D153" s="188"/>
      <c r="E153" s="342">
        <f>SUM(E134:E152)</f>
        <v>180100</v>
      </c>
      <c r="F153" s="342">
        <f t="shared" ref="F153:I153" si="6">SUM(F134:F152)</f>
        <v>180100</v>
      </c>
      <c r="G153" s="342">
        <f t="shared" si="6"/>
        <v>180100</v>
      </c>
      <c r="H153" s="342">
        <f t="shared" si="6"/>
        <v>180100</v>
      </c>
      <c r="I153" s="342">
        <f t="shared" si="6"/>
        <v>180100</v>
      </c>
      <c r="J153" s="245"/>
      <c r="K153" s="82"/>
      <c r="L153" s="70"/>
      <c r="M153" s="252"/>
    </row>
    <row r="155" spans="1:13" ht="21" customHeight="1" x14ac:dyDescent="0.55000000000000004">
      <c r="A155" s="568">
        <f>A133+1</f>
        <v>80</v>
      </c>
      <c r="B155" s="568"/>
      <c r="C155" s="568"/>
      <c r="D155" s="568"/>
      <c r="E155" s="568"/>
      <c r="F155" s="568"/>
      <c r="G155" s="568"/>
      <c r="H155" s="568"/>
      <c r="I155" s="568"/>
      <c r="J155" s="568"/>
      <c r="K155" s="568"/>
      <c r="L155" s="568"/>
      <c r="M155" s="568"/>
    </row>
    <row r="156" spans="1:13" ht="21" customHeight="1" x14ac:dyDescent="0.55000000000000004">
      <c r="A156" s="89">
        <f>A149+1</f>
        <v>27</v>
      </c>
      <c r="B156" s="59" t="s">
        <v>1451</v>
      </c>
      <c r="C156" s="59" t="s">
        <v>1454</v>
      </c>
      <c r="D156" s="159" t="s">
        <v>1977</v>
      </c>
      <c r="E156" s="327">
        <v>100000</v>
      </c>
      <c r="F156" s="327">
        <v>100000</v>
      </c>
      <c r="G156" s="327">
        <v>100000</v>
      </c>
      <c r="H156" s="327">
        <v>100000</v>
      </c>
      <c r="I156" s="327">
        <v>100000</v>
      </c>
      <c r="J156" s="75" t="s">
        <v>1456</v>
      </c>
      <c r="K156" s="258" t="s">
        <v>1459</v>
      </c>
      <c r="L156" s="159" t="s">
        <v>1257</v>
      </c>
      <c r="M156" s="250" t="s">
        <v>1258</v>
      </c>
    </row>
    <row r="157" spans="1:13" ht="21" customHeight="1" x14ac:dyDescent="0.55000000000000004">
      <c r="A157" s="90"/>
      <c r="B157" s="64" t="s">
        <v>1452</v>
      </c>
      <c r="C157" s="64" t="s">
        <v>1455</v>
      </c>
      <c r="D157" s="183"/>
      <c r="E157" s="32"/>
      <c r="F157" s="325"/>
      <c r="G157" s="36"/>
      <c r="H157" s="40"/>
      <c r="I157" s="32"/>
      <c r="J157" s="98" t="s">
        <v>1457</v>
      </c>
      <c r="K157" s="78" t="s">
        <v>1460</v>
      </c>
      <c r="L157" s="183" t="s">
        <v>631</v>
      </c>
      <c r="M157" s="251"/>
    </row>
    <row r="158" spans="1:13" ht="21" customHeight="1" x14ac:dyDescent="0.55000000000000004">
      <c r="A158" s="90"/>
      <c r="B158" s="64" t="s">
        <v>1453</v>
      </c>
      <c r="C158" s="64" t="s">
        <v>1263</v>
      </c>
      <c r="D158" s="183"/>
      <c r="E158" s="32"/>
      <c r="F158" s="325"/>
      <c r="G158" s="36"/>
      <c r="H158" s="40"/>
      <c r="I158" s="32"/>
      <c r="J158" s="98" t="s">
        <v>1458</v>
      </c>
      <c r="K158" s="78" t="s">
        <v>1461</v>
      </c>
      <c r="L158" s="65"/>
      <c r="M158" s="171"/>
    </row>
    <row r="159" spans="1:13" ht="21" customHeight="1" x14ac:dyDescent="0.55000000000000004">
      <c r="A159" s="90"/>
      <c r="B159" s="64"/>
      <c r="C159" s="64"/>
      <c r="D159" s="183"/>
      <c r="E159" s="32"/>
      <c r="F159" s="325"/>
      <c r="G159" s="328"/>
      <c r="H159" s="329"/>
      <c r="I159" s="36"/>
      <c r="J159" s="98"/>
      <c r="K159" s="78" t="s">
        <v>1462</v>
      </c>
      <c r="L159" s="65"/>
      <c r="M159" s="171"/>
    </row>
    <row r="160" spans="1:13" ht="21" customHeight="1" x14ac:dyDescent="0.55000000000000004">
      <c r="A160" s="91"/>
      <c r="B160" s="68"/>
      <c r="C160" s="68"/>
      <c r="D160" s="188"/>
      <c r="E160" s="321"/>
      <c r="F160" s="330"/>
      <c r="G160" s="322"/>
      <c r="H160" s="331"/>
      <c r="I160" s="37"/>
      <c r="J160" s="101"/>
      <c r="K160" s="82"/>
      <c r="L160" s="70"/>
      <c r="M160" s="252"/>
    </row>
    <row r="161" spans="1:13" ht="21" customHeight="1" x14ac:dyDescent="0.55000000000000004">
      <c r="A161" s="89">
        <f>A156+1</f>
        <v>28</v>
      </c>
      <c r="B161" s="59" t="s">
        <v>1205</v>
      </c>
      <c r="C161" s="59" t="s">
        <v>1463</v>
      </c>
      <c r="D161" s="159" t="s">
        <v>1395</v>
      </c>
      <c r="E161" s="327">
        <v>30100</v>
      </c>
      <c r="F161" s="327">
        <v>30100</v>
      </c>
      <c r="G161" s="327">
        <v>30100</v>
      </c>
      <c r="H161" s="327">
        <v>30100</v>
      </c>
      <c r="I161" s="327">
        <v>30100</v>
      </c>
      <c r="J161" s="75" t="s">
        <v>1383</v>
      </c>
      <c r="K161" s="258" t="s">
        <v>1412</v>
      </c>
      <c r="L161" s="159" t="s">
        <v>1257</v>
      </c>
      <c r="M161" s="250" t="s">
        <v>1258</v>
      </c>
    </row>
    <row r="162" spans="1:13" ht="21" customHeight="1" x14ac:dyDescent="0.55000000000000004">
      <c r="A162" s="90"/>
      <c r="B162" s="64" t="s">
        <v>1409</v>
      </c>
      <c r="C162" s="64" t="s">
        <v>1464</v>
      </c>
      <c r="D162" s="183" t="s">
        <v>1978</v>
      </c>
      <c r="E162" s="32"/>
      <c r="F162" s="325"/>
      <c r="G162" s="36"/>
      <c r="H162" s="40"/>
      <c r="I162" s="32"/>
      <c r="J162" s="98" t="s">
        <v>1465</v>
      </c>
      <c r="K162" s="78" t="s">
        <v>1413</v>
      </c>
      <c r="L162" s="183" t="s">
        <v>631</v>
      </c>
      <c r="M162" s="251"/>
    </row>
    <row r="163" spans="1:13" ht="21" customHeight="1" x14ac:dyDescent="0.55000000000000004">
      <c r="A163" s="90"/>
      <c r="B163" s="64"/>
      <c r="C163" s="64"/>
      <c r="D163" s="183"/>
      <c r="E163" s="32"/>
      <c r="F163" s="325"/>
      <c r="G163" s="36"/>
      <c r="H163" s="40"/>
      <c r="I163" s="32"/>
      <c r="J163" s="98"/>
      <c r="K163" s="78"/>
      <c r="L163" s="65"/>
      <c r="M163" s="171"/>
    </row>
    <row r="164" spans="1:13" ht="21" customHeight="1" x14ac:dyDescent="0.55000000000000004">
      <c r="A164" s="90"/>
      <c r="B164" s="64"/>
      <c r="C164" s="64"/>
      <c r="D164" s="183"/>
      <c r="E164" s="32"/>
      <c r="F164" s="325"/>
      <c r="G164" s="328"/>
      <c r="H164" s="329"/>
      <c r="I164" s="36"/>
      <c r="J164" s="98"/>
      <c r="K164" s="78"/>
      <c r="L164" s="65"/>
      <c r="M164" s="171"/>
    </row>
    <row r="165" spans="1:13" ht="21" customHeight="1" x14ac:dyDescent="0.55000000000000004">
      <c r="A165" s="91"/>
      <c r="B165" s="68"/>
      <c r="C165" s="68"/>
      <c r="D165" s="188"/>
      <c r="E165" s="321"/>
      <c r="F165" s="330"/>
      <c r="G165" s="322"/>
      <c r="H165" s="331"/>
      <c r="I165" s="37"/>
      <c r="J165" s="101"/>
      <c r="K165" s="82"/>
      <c r="L165" s="70"/>
      <c r="M165" s="252"/>
    </row>
    <row r="166" spans="1:13" ht="21" customHeight="1" x14ac:dyDescent="0.55000000000000004">
      <c r="A166" s="89">
        <f t="shared" ref="A166" si="7">A161+1</f>
        <v>29</v>
      </c>
      <c r="B166" s="59" t="s">
        <v>783</v>
      </c>
      <c r="C166" s="59" t="s">
        <v>1467</v>
      </c>
      <c r="D166" s="159" t="s">
        <v>1337</v>
      </c>
      <c r="E166" s="327">
        <v>200000</v>
      </c>
      <c r="F166" s="327">
        <v>200000</v>
      </c>
      <c r="G166" s="327">
        <v>200000</v>
      </c>
      <c r="H166" s="327">
        <v>200000</v>
      </c>
      <c r="I166" s="327">
        <v>200000</v>
      </c>
      <c r="J166" s="75" t="s">
        <v>1469</v>
      </c>
      <c r="K166" s="258" t="s">
        <v>1412</v>
      </c>
      <c r="L166" s="159" t="s">
        <v>1257</v>
      </c>
      <c r="M166" s="250" t="s">
        <v>1258</v>
      </c>
    </row>
    <row r="167" spans="1:13" ht="21" customHeight="1" x14ac:dyDescent="0.55000000000000004">
      <c r="A167" s="90"/>
      <c r="B167" s="64" t="s">
        <v>1466</v>
      </c>
      <c r="C167" s="64" t="s">
        <v>1468</v>
      </c>
      <c r="D167" s="183"/>
      <c r="E167" s="32"/>
      <c r="F167" s="325"/>
      <c r="G167" s="36"/>
      <c r="H167" s="40"/>
      <c r="I167" s="32"/>
      <c r="J167" s="98" t="s">
        <v>1470</v>
      </c>
      <c r="K167" s="78" t="s">
        <v>1413</v>
      </c>
      <c r="L167" s="183" t="s">
        <v>631</v>
      </c>
      <c r="M167" s="251"/>
    </row>
    <row r="168" spans="1:13" ht="21" customHeight="1" x14ac:dyDescent="0.55000000000000004">
      <c r="A168" s="90"/>
      <c r="B168" s="64"/>
      <c r="C168" s="64"/>
      <c r="D168" s="183"/>
      <c r="E168" s="32"/>
      <c r="F168" s="325"/>
      <c r="G168" s="36"/>
      <c r="H168" s="40"/>
      <c r="I168" s="32"/>
      <c r="J168" s="98" t="s">
        <v>1267</v>
      </c>
      <c r="K168" s="78"/>
      <c r="L168" s="65"/>
      <c r="M168" s="171"/>
    </row>
    <row r="169" spans="1:13" ht="21" customHeight="1" x14ac:dyDescent="0.55000000000000004">
      <c r="A169" s="90"/>
      <c r="B169" s="64"/>
      <c r="C169" s="64"/>
      <c r="D169" s="183"/>
      <c r="E169" s="32"/>
      <c r="F169" s="325"/>
      <c r="G169" s="328"/>
      <c r="H169" s="329"/>
      <c r="I169" s="36"/>
      <c r="J169" s="98"/>
      <c r="K169" s="78"/>
      <c r="L169" s="65"/>
      <c r="M169" s="171"/>
    </row>
    <row r="170" spans="1:13" ht="21" customHeight="1" x14ac:dyDescent="0.55000000000000004">
      <c r="A170" s="91"/>
      <c r="B170" s="68"/>
      <c r="C170" s="68"/>
      <c r="D170" s="188"/>
      <c r="E170" s="321"/>
      <c r="F170" s="330"/>
      <c r="G170" s="322"/>
      <c r="H170" s="331"/>
      <c r="I170" s="37"/>
      <c r="J170" s="101"/>
      <c r="K170" s="82"/>
      <c r="L170" s="70"/>
      <c r="M170" s="252"/>
    </row>
    <row r="171" spans="1:13" ht="21" customHeight="1" x14ac:dyDescent="0.55000000000000004">
      <c r="A171" s="89">
        <f t="shared" ref="A171" si="8">A166+1</f>
        <v>30</v>
      </c>
      <c r="B171" s="59" t="s">
        <v>1471</v>
      </c>
      <c r="C171" s="59" t="s">
        <v>1474</v>
      </c>
      <c r="D171" s="159" t="s">
        <v>1337</v>
      </c>
      <c r="E171" s="327">
        <v>140000</v>
      </c>
      <c r="F171" s="327">
        <v>140000</v>
      </c>
      <c r="G171" s="343">
        <v>140000</v>
      </c>
      <c r="H171" s="327">
        <v>140000</v>
      </c>
      <c r="I171" s="327">
        <v>140000</v>
      </c>
      <c r="J171" s="75" t="s">
        <v>1475</v>
      </c>
      <c r="K171" s="258" t="s">
        <v>101</v>
      </c>
      <c r="L171" s="159" t="s">
        <v>1257</v>
      </c>
      <c r="M171" s="250" t="s">
        <v>1258</v>
      </c>
    </row>
    <row r="172" spans="1:13" ht="21" customHeight="1" x14ac:dyDescent="0.55000000000000004">
      <c r="A172" s="90"/>
      <c r="B172" s="64" t="s">
        <v>1472</v>
      </c>
      <c r="C172" s="64"/>
      <c r="D172" s="183"/>
      <c r="E172" s="32"/>
      <c r="F172" s="32"/>
      <c r="G172" s="40"/>
      <c r="H172" s="36"/>
      <c r="I172" s="32"/>
      <c r="J172" s="98" t="s">
        <v>1473</v>
      </c>
      <c r="K172" s="78" t="s">
        <v>1476</v>
      </c>
      <c r="L172" s="183" t="s">
        <v>631</v>
      </c>
      <c r="M172" s="251"/>
    </row>
    <row r="173" spans="1:13" ht="21" customHeight="1" x14ac:dyDescent="0.55000000000000004">
      <c r="A173" s="90"/>
      <c r="B173" s="64" t="s">
        <v>1473</v>
      </c>
      <c r="C173" s="64"/>
      <c r="D173" s="183"/>
      <c r="E173" s="32"/>
      <c r="F173" s="32"/>
      <c r="G173" s="40"/>
      <c r="H173" s="36"/>
      <c r="I173" s="32"/>
      <c r="J173" s="98"/>
      <c r="K173" s="78"/>
      <c r="L173" s="65"/>
      <c r="M173" s="171"/>
    </row>
    <row r="174" spans="1:13" ht="21" customHeight="1" x14ac:dyDescent="0.55000000000000004">
      <c r="A174" s="90"/>
      <c r="B174" s="64"/>
      <c r="C174" s="64"/>
      <c r="D174" s="183"/>
      <c r="E174" s="32"/>
      <c r="F174" s="32"/>
      <c r="G174" s="329"/>
      <c r="H174" s="328"/>
      <c r="I174" s="36"/>
      <c r="J174" s="98"/>
      <c r="K174" s="78"/>
      <c r="L174" s="65"/>
      <c r="M174" s="171"/>
    </row>
    <row r="175" spans="1:13" ht="21" customHeight="1" x14ac:dyDescent="0.55000000000000004">
      <c r="A175" s="91"/>
      <c r="B175" s="68"/>
      <c r="C175" s="68"/>
      <c r="D175" s="188"/>
      <c r="E175" s="342">
        <f>SUM(E156:E174)</f>
        <v>470100</v>
      </c>
      <c r="F175" s="342">
        <f>SUM(F156:F174)</f>
        <v>470100</v>
      </c>
      <c r="G175" s="344">
        <f t="shared" ref="G175:H175" si="9">SUM(G156:G174)</f>
        <v>470100</v>
      </c>
      <c r="H175" s="342">
        <f t="shared" si="9"/>
        <v>470100</v>
      </c>
      <c r="I175" s="39">
        <f>SUM(I156:I174)</f>
        <v>470100</v>
      </c>
      <c r="J175" s="101"/>
      <c r="K175" s="82"/>
      <c r="L175" s="70"/>
      <c r="M175" s="252"/>
    </row>
    <row r="176" spans="1:13" ht="21" customHeight="1" x14ac:dyDescent="0.55000000000000004">
      <c r="A176" s="102"/>
      <c r="D176" s="195"/>
      <c r="E176" s="85"/>
      <c r="F176" s="85"/>
      <c r="G176" s="106"/>
      <c r="H176" s="106"/>
      <c r="I176" s="262"/>
      <c r="J176" s="105"/>
      <c r="K176" s="85"/>
    </row>
    <row r="177" spans="1:13" ht="21" customHeight="1" x14ac:dyDescent="0.55000000000000004">
      <c r="A177" s="569">
        <f>A155+1</f>
        <v>81</v>
      </c>
      <c r="B177" s="569"/>
      <c r="C177" s="569"/>
      <c r="D177" s="569"/>
      <c r="E177" s="569"/>
      <c r="F177" s="569"/>
      <c r="G177" s="569"/>
      <c r="H177" s="569"/>
      <c r="I177" s="569"/>
      <c r="J177" s="569"/>
      <c r="K177" s="569"/>
      <c r="L177" s="569"/>
      <c r="M177" s="569"/>
    </row>
    <row r="178" spans="1:13" ht="21" customHeight="1" x14ac:dyDescent="0.55000000000000004">
      <c r="A178" s="89">
        <f>A171+1</f>
        <v>31</v>
      </c>
      <c r="B178" s="59" t="s">
        <v>1477</v>
      </c>
      <c r="C178" s="59" t="s">
        <v>1481</v>
      </c>
      <c r="D178" s="159" t="s">
        <v>1979</v>
      </c>
      <c r="E178" s="280">
        <v>50000</v>
      </c>
      <c r="F178" s="280">
        <v>50000</v>
      </c>
      <c r="G178" s="280">
        <v>50000</v>
      </c>
      <c r="H178" s="280">
        <v>50000</v>
      </c>
      <c r="I178" s="280">
        <v>50000</v>
      </c>
      <c r="J178" s="255" t="s">
        <v>1484</v>
      </c>
      <c r="K178" s="258" t="s">
        <v>1485</v>
      </c>
      <c r="L178" s="159" t="s">
        <v>1257</v>
      </c>
      <c r="M178" s="250" t="s">
        <v>1258</v>
      </c>
    </row>
    <row r="179" spans="1:13" ht="21" customHeight="1" x14ac:dyDescent="0.55000000000000004">
      <c r="A179" s="90"/>
      <c r="B179" s="64" t="s">
        <v>1478</v>
      </c>
      <c r="C179" s="64" t="s">
        <v>1482</v>
      </c>
      <c r="D179" s="183"/>
      <c r="E179" s="43"/>
      <c r="F179" s="281"/>
      <c r="G179" s="41"/>
      <c r="H179" s="282"/>
      <c r="I179" s="43"/>
      <c r="J179" s="263" t="s">
        <v>0</v>
      </c>
      <c r="K179" s="78" t="s">
        <v>1486</v>
      </c>
      <c r="L179" s="183" t="s">
        <v>631</v>
      </c>
      <c r="M179" s="251"/>
    </row>
    <row r="180" spans="1:13" ht="21" customHeight="1" x14ac:dyDescent="0.55000000000000004">
      <c r="A180" s="90"/>
      <c r="B180" s="64" t="s">
        <v>1479</v>
      </c>
      <c r="C180" s="64" t="s">
        <v>1483</v>
      </c>
      <c r="D180" s="183"/>
      <c r="E180" s="43"/>
      <c r="F180" s="281"/>
      <c r="G180" s="41"/>
      <c r="H180" s="282"/>
      <c r="I180" s="43"/>
      <c r="J180" s="263"/>
      <c r="K180" s="78" t="s">
        <v>1487</v>
      </c>
      <c r="L180" s="65"/>
      <c r="M180" s="171"/>
    </row>
    <row r="181" spans="1:13" ht="21" customHeight="1" x14ac:dyDescent="0.55000000000000004">
      <c r="A181" s="90"/>
      <c r="B181" s="64" t="s">
        <v>1480</v>
      </c>
      <c r="C181" s="64"/>
      <c r="D181" s="183"/>
      <c r="E181" s="43"/>
      <c r="F181" s="281"/>
      <c r="G181" s="283"/>
      <c r="H181" s="284"/>
      <c r="I181" s="41"/>
      <c r="J181" s="263"/>
      <c r="K181" s="78" t="s">
        <v>1488</v>
      </c>
      <c r="L181" s="65"/>
      <c r="M181" s="171"/>
    </row>
    <row r="182" spans="1:13" ht="21" customHeight="1" x14ac:dyDescent="0.55000000000000004">
      <c r="A182" s="91"/>
      <c r="B182" s="68"/>
      <c r="C182" s="68"/>
      <c r="D182" s="188"/>
      <c r="E182" s="345"/>
      <c r="F182" s="346"/>
      <c r="G182" s="347"/>
      <c r="H182" s="348"/>
      <c r="I182" s="42"/>
      <c r="J182" s="264"/>
      <c r="K182" s="82" t="s">
        <v>1493</v>
      </c>
      <c r="L182" s="70"/>
      <c r="M182" s="252"/>
    </row>
    <row r="183" spans="1:13" ht="21" customHeight="1" x14ac:dyDescent="0.55000000000000004">
      <c r="A183" s="89">
        <f t="shared" ref="A183" si="10">A178+1</f>
        <v>32</v>
      </c>
      <c r="B183" s="59" t="s">
        <v>1489</v>
      </c>
      <c r="C183" s="59" t="s">
        <v>1490</v>
      </c>
      <c r="D183" s="159" t="s">
        <v>1337</v>
      </c>
      <c r="E183" s="280">
        <v>10000</v>
      </c>
      <c r="F183" s="280">
        <v>10000</v>
      </c>
      <c r="G183" s="280">
        <v>10000</v>
      </c>
      <c r="H183" s="280">
        <v>10000</v>
      </c>
      <c r="I183" s="280">
        <v>10000</v>
      </c>
      <c r="J183" s="255" t="s">
        <v>1484</v>
      </c>
      <c r="K183" s="258" t="s">
        <v>1485</v>
      </c>
      <c r="L183" s="159" t="s">
        <v>1257</v>
      </c>
      <c r="M183" s="250" t="s">
        <v>1258</v>
      </c>
    </row>
    <row r="184" spans="1:13" ht="21" customHeight="1" x14ac:dyDescent="0.55000000000000004">
      <c r="A184" s="90"/>
      <c r="B184" s="64" t="s">
        <v>1770</v>
      </c>
      <c r="C184" s="64" t="s">
        <v>1491</v>
      </c>
      <c r="D184" s="183"/>
      <c r="E184" s="43"/>
      <c r="F184" s="281"/>
      <c r="G184" s="41"/>
      <c r="H184" s="282"/>
      <c r="I184" s="43"/>
      <c r="J184" s="263" t="s">
        <v>0</v>
      </c>
      <c r="K184" s="78" t="s">
        <v>1486</v>
      </c>
      <c r="L184" s="183" t="s">
        <v>631</v>
      </c>
      <c r="M184" s="251"/>
    </row>
    <row r="185" spans="1:13" ht="21" customHeight="1" x14ac:dyDescent="0.55000000000000004">
      <c r="A185" s="90"/>
      <c r="B185" s="64"/>
      <c r="C185" s="64" t="s">
        <v>1492</v>
      </c>
      <c r="D185" s="183"/>
      <c r="E185" s="43"/>
      <c r="F185" s="281"/>
      <c r="G185" s="41"/>
      <c r="H185" s="282"/>
      <c r="I185" s="43"/>
      <c r="J185" s="263"/>
      <c r="K185" s="78" t="s">
        <v>1487</v>
      </c>
      <c r="L185" s="65"/>
      <c r="M185" s="171"/>
    </row>
    <row r="186" spans="1:13" ht="21" customHeight="1" x14ac:dyDescent="0.55000000000000004">
      <c r="A186" s="90"/>
      <c r="B186" s="64"/>
      <c r="C186" s="64"/>
      <c r="D186" s="183"/>
      <c r="E186" s="43"/>
      <c r="F186" s="281"/>
      <c r="G186" s="283"/>
      <c r="H186" s="284"/>
      <c r="I186" s="41"/>
      <c r="J186" s="263"/>
      <c r="K186" s="78" t="s">
        <v>1488</v>
      </c>
      <c r="L186" s="65"/>
      <c r="M186" s="171"/>
    </row>
    <row r="187" spans="1:13" ht="21" customHeight="1" x14ac:dyDescent="0.55000000000000004">
      <c r="A187" s="91"/>
      <c r="B187" s="68"/>
      <c r="C187" s="68"/>
      <c r="D187" s="188"/>
      <c r="E187" s="345"/>
      <c r="F187" s="346"/>
      <c r="G187" s="347"/>
      <c r="H187" s="348"/>
      <c r="I187" s="42"/>
      <c r="J187" s="264"/>
      <c r="K187" s="82" t="s">
        <v>1493</v>
      </c>
      <c r="L187" s="70"/>
      <c r="M187" s="252"/>
    </row>
    <row r="188" spans="1:13" ht="21" customHeight="1" x14ac:dyDescent="0.55000000000000004">
      <c r="A188" s="90">
        <f>A183+1</f>
        <v>33</v>
      </c>
      <c r="B188" s="64" t="s">
        <v>1847</v>
      </c>
      <c r="C188" s="64" t="s">
        <v>1848</v>
      </c>
      <c r="D188" s="183" t="s">
        <v>1337</v>
      </c>
      <c r="E188" s="43">
        <v>2000000</v>
      </c>
      <c r="F188" s="43">
        <v>2000000</v>
      </c>
      <c r="G188" s="43">
        <v>2000000</v>
      </c>
      <c r="H188" s="43">
        <v>2000000</v>
      </c>
      <c r="I188" s="43">
        <v>2000000</v>
      </c>
      <c r="J188" s="265" t="s">
        <v>1933</v>
      </c>
      <c r="K188" s="78" t="s">
        <v>1966</v>
      </c>
      <c r="L188" s="183" t="s">
        <v>1257</v>
      </c>
      <c r="M188" s="171" t="s">
        <v>1258</v>
      </c>
    </row>
    <row r="189" spans="1:13" ht="21" customHeight="1" x14ac:dyDescent="0.55000000000000004">
      <c r="A189" s="90"/>
      <c r="B189" s="64" t="s">
        <v>1803</v>
      </c>
      <c r="C189" s="64" t="s">
        <v>1803</v>
      </c>
      <c r="D189" s="183"/>
      <c r="E189" s="43"/>
      <c r="F189" s="281"/>
      <c r="G189" s="283"/>
      <c r="H189" s="284"/>
      <c r="I189" s="41"/>
      <c r="J189" s="265" t="s">
        <v>1803</v>
      </c>
      <c r="K189" s="78"/>
      <c r="L189" s="183" t="s">
        <v>631</v>
      </c>
      <c r="M189" s="171"/>
    </row>
    <row r="190" spans="1:13" ht="21" customHeight="1" x14ac:dyDescent="0.55000000000000004">
      <c r="A190" s="90"/>
      <c r="B190" s="64" t="s">
        <v>1804</v>
      </c>
      <c r="C190" s="64" t="s">
        <v>1804</v>
      </c>
      <c r="D190" s="183"/>
      <c r="E190" s="43"/>
      <c r="F190" s="281"/>
      <c r="G190" s="283"/>
      <c r="H190" s="284"/>
      <c r="I190" s="41"/>
      <c r="J190" s="265"/>
      <c r="K190" s="78"/>
      <c r="L190" s="65"/>
      <c r="M190" s="171"/>
    </row>
    <row r="191" spans="1:13" ht="21" customHeight="1" x14ac:dyDescent="0.55000000000000004">
      <c r="A191" s="90"/>
      <c r="B191" s="64" t="s">
        <v>1805</v>
      </c>
      <c r="C191" s="64" t="s">
        <v>1805</v>
      </c>
      <c r="D191" s="183"/>
      <c r="E191" s="43"/>
      <c r="F191" s="281"/>
      <c r="G191" s="283"/>
      <c r="H191" s="284"/>
      <c r="I191" s="41"/>
      <c r="J191" s="265"/>
      <c r="K191" s="78"/>
      <c r="L191" s="65"/>
      <c r="M191" s="171"/>
    </row>
    <row r="192" spans="1:13" ht="21" customHeight="1" x14ac:dyDescent="0.55000000000000004">
      <c r="A192" s="89">
        <f>A188+1</f>
        <v>34</v>
      </c>
      <c r="B192" s="59" t="s">
        <v>1494</v>
      </c>
      <c r="C192" s="59" t="s">
        <v>1499</v>
      </c>
      <c r="D192" s="159" t="s">
        <v>1979</v>
      </c>
      <c r="E192" s="280">
        <v>50000</v>
      </c>
      <c r="F192" s="280">
        <v>50000</v>
      </c>
      <c r="G192" s="280">
        <v>50000</v>
      </c>
      <c r="H192" s="280">
        <v>50000</v>
      </c>
      <c r="I192" s="280">
        <v>50000</v>
      </c>
      <c r="J192" s="75" t="s">
        <v>1484</v>
      </c>
      <c r="K192" s="258" t="s">
        <v>1485</v>
      </c>
      <c r="L192" s="159" t="s">
        <v>1257</v>
      </c>
      <c r="M192" s="250" t="s">
        <v>1258</v>
      </c>
    </row>
    <row r="193" spans="1:13" ht="21" customHeight="1" x14ac:dyDescent="0.55000000000000004">
      <c r="A193" s="90"/>
      <c r="B193" s="64" t="s">
        <v>1495</v>
      </c>
      <c r="C193" s="64" t="s">
        <v>1500</v>
      </c>
      <c r="D193" s="183"/>
      <c r="E193" s="43"/>
      <c r="F193" s="281"/>
      <c r="G193" s="41"/>
      <c r="H193" s="282"/>
      <c r="I193" s="43"/>
      <c r="J193" s="98"/>
      <c r="K193" s="78" t="s">
        <v>1501</v>
      </c>
      <c r="L193" s="183" t="s">
        <v>631</v>
      </c>
      <c r="M193" s="251"/>
    </row>
    <row r="194" spans="1:13" ht="21" customHeight="1" x14ac:dyDescent="0.55000000000000004">
      <c r="A194" s="90"/>
      <c r="B194" s="64" t="s">
        <v>1496</v>
      </c>
      <c r="C194" s="64" t="s">
        <v>1943</v>
      </c>
      <c r="D194" s="183"/>
      <c r="E194" s="43"/>
      <c r="F194" s="281"/>
      <c r="G194" s="41"/>
      <c r="H194" s="282"/>
      <c r="I194" s="43"/>
      <c r="J194" s="98"/>
      <c r="K194" s="78"/>
      <c r="L194" s="65"/>
      <c r="M194" s="171"/>
    </row>
    <row r="195" spans="1:13" ht="21" customHeight="1" x14ac:dyDescent="0.55000000000000004">
      <c r="A195" s="90"/>
      <c r="B195" s="64" t="s">
        <v>1497</v>
      </c>
      <c r="C195" s="64"/>
      <c r="D195" s="183"/>
      <c r="E195" s="43"/>
      <c r="F195" s="281"/>
      <c r="G195" s="283"/>
      <c r="H195" s="284"/>
      <c r="I195" s="41"/>
      <c r="J195" s="98"/>
      <c r="K195" s="78"/>
      <c r="L195" s="65"/>
      <c r="M195" s="171"/>
    </row>
    <row r="196" spans="1:13" ht="21" customHeight="1" x14ac:dyDescent="0.55000000000000004">
      <c r="A196" s="91"/>
      <c r="B196" s="68" t="s">
        <v>1498</v>
      </c>
      <c r="C196" s="68"/>
      <c r="D196" s="188"/>
      <c r="E196" s="285"/>
      <c r="F196" s="285"/>
      <c r="G196" s="285"/>
      <c r="H196" s="285"/>
      <c r="I196" s="285"/>
      <c r="J196" s="101"/>
      <c r="K196" s="82"/>
      <c r="L196" s="70"/>
      <c r="M196" s="252"/>
    </row>
    <row r="197" spans="1:13" ht="21" customHeight="1" x14ac:dyDescent="0.55000000000000004">
      <c r="A197" s="57">
        <f>A192+1</f>
        <v>35</v>
      </c>
      <c r="B197" s="59" t="s">
        <v>1934</v>
      </c>
      <c r="C197" s="59" t="s">
        <v>1935</v>
      </c>
      <c r="D197" s="159" t="s">
        <v>1337</v>
      </c>
      <c r="E197" s="11">
        <v>10000</v>
      </c>
      <c r="F197" s="11">
        <v>10000</v>
      </c>
      <c r="G197" s="11">
        <v>10000</v>
      </c>
      <c r="H197" s="11">
        <v>10000</v>
      </c>
      <c r="I197" s="11">
        <v>10000</v>
      </c>
      <c r="J197" s="75" t="s">
        <v>1484</v>
      </c>
      <c r="K197" s="258" t="s">
        <v>1485</v>
      </c>
      <c r="L197" s="159" t="s">
        <v>1257</v>
      </c>
      <c r="M197" s="250" t="s">
        <v>1258</v>
      </c>
    </row>
    <row r="198" spans="1:13" ht="21" customHeight="1" x14ac:dyDescent="0.55000000000000004">
      <c r="A198" s="67"/>
      <c r="B198" s="68" t="s">
        <v>785</v>
      </c>
      <c r="C198" s="68" t="s">
        <v>785</v>
      </c>
      <c r="D198" s="70"/>
      <c r="E198" s="313">
        <f>SUM(E178:E197)</f>
        <v>2120000</v>
      </c>
      <c r="F198" s="313">
        <f>SUM(F178:F197)</f>
        <v>2120000</v>
      </c>
      <c r="G198" s="313">
        <f>SUM(G178:G197)</f>
        <v>2120000</v>
      </c>
      <c r="H198" s="313">
        <f>SUM(H178:H197)</f>
        <v>2120000</v>
      </c>
      <c r="I198" s="313">
        <f>SUM(I178:I197)</f>
        <v>2120000</v>
      </c>
      <c r="J198" s="101"/>
      <c r="K198" s="82" t="s">
        <v>1501</v>
      </c>
      <c r="L198" s="188" t="s">
        <v>631</v>
      </c>
      <c r="M198" s="266"/>
    </row>
    <row r="199" spans="1:13" ht="21" customHeight="1" x14ac:dyDescent="0.55000000000000004">
      <c r="A199" s="526">
        <f>A177+1</f>
        <v>82</v>
      </c>
      <c r="B199" s="526"/>
      <c r="C199" s="526"/>
      <c r="D199" s="526"/>
      <c r="E199" s="526"/>
      <c r="F199" s="526"/>
      <c r="G199" s="526"/>
      <c r="H199" s="526"/>
      <c r="I199" s="526"/>
      <c r="J199" s="526"/>
      <c r="K199" s="526"/>
      <c r="L199" s="526"/>
      <c r="M199" s="526"/>
    </row>
    <row r="200" spans="1:13" ht="21" customHeight="1" x14ac:dyDescent="0.55000000000000004">
      <c r="A200" s="89">
        <f>A197+1</f>
        <v>36</v>
      </c>
      <c r="B200" s="61" t="s">
        <v>1981</v>
      </c>
      <c r="C200" s="61" t="s">
        <v>1984</v>
      </c>
      <c r="D200" s="159" t="s">
        <v>1985</v>
      </c>
      <c r="E200" s="280">
        <v>1358000</v>
      </c>
      <c r="F200" s="280">
        <v>1358000</v>
      </c>
      <c r="G200" s="280">
        <v>1358000</v>
      </c>
      <c r="H200" s="280">
        <v>1358000</v>
      </c>
      <c r="I200" s="280">
        <v>1358000</v>
      </c>
      <c r="J200" s="75" t="s">
        <v>1987</v>
      </c>
      <c r="K200" s="94" t="s">
        <v>1989</v>
      </c>
      <c r="L200" s="159" t="s">
        <v>1257</v>
      </c>
      <c r="M200" s="250" t="s">
        <v>1258</v>
      </c>
    </row>
    <row r="201" spans="1:13" ht="21" customHeight="1" x14ac:dyDescent="0.55000000000000004">
      <c r="A201" s="90"/>
      <c r="B201" s="65" t="s">
        <v>1982</v>
      </c>
      <c r="C201" s="65" t="s">
        <v>1986</v>
      </c>
      <c r="D201" s="183"/>
      <c r="E201" s="43"/>
      <c r="F201" s="281"/>
      <c r="G201" s="41"/>
      <c r="H201" s="282"/>
      <c r="I201" s="43"/>
      <c r="J201" s="98" t="s">
        <v>1988</v>
      </c>
      <c r="K201" s="78" t="s">
        <v>500</v>
      </c>
      <c r="L201" s="183" t="s">
        <v>631</v>
      </c>
      <c r="M201" s="251"/>
    </row>
    <row r="202" spans="1:13" ht="21" customHeight="1" x14ac:dyDescent="0.55000000000000004">
      <c r="A202" s="90"/>
      <c r="B202" s="65" t="s">
        <v>1983</v>
      </c>
      <c r="C202" s="64"/>
      <c r="D202" s="183"/>
      <c r="E202" s="43"/>
      <c r="F202" s="281"/>
      <c r="G202" s="41"/>
      <c r="H202" s="282"/>
      <c r="I202" s="43"/>
      <c r="J202" s="98"/>
      <c r="K202" s="78"/>
      <c r="L202" s="65"/>
      <c r="M202" s="171"/>
    </row>
    <row r="203" spans="1:13" ht="21" customHeight="1" x14ac:dyDescent="0.55000000000000004">
      <c r="A203" s="90"/>
      <c r="B203" s="65"/>
      <c r="C203" s="64"/>
      <c r="D203" s="183"/>
      <c r="E203" s="43"/>
      <c r="F203" s="281"/>
      <c r="G203" s="283"/>
      <c r="H203" s="284"/>
      <c r="I203" s="41"/>
      <c r="J203" s="98"/>
      <c r="K203" s="78"/>
      <c r="L203" s="65"/>
      <c r="M203" s="171"/>
    </row>
    <row r="204" spans="1:13" ht="21" customHeight="1" x14ac:dyDescent="0.55000000000000004">
      <c r="A204" s="91"/>
      <c r="B204" s="70"/>
      <c r="C204" s="68"/>
      <c r="D204" s="188"/>
      <c r="E204" s="285"/>
      <c r="F204" s="285"/>
      <c r="G204" s="285"/>
      <c r="H204" s="285"/>
      <c r="I204" s="285"/>
      <c r="J204" s="101"/>
      <c r="K204" s="82"/>
      <c r="L204" s="70"/>
      <c r="M204" s="252"/>
    </row>
    <row r="205" spans="1:13" ht="21" customHeight="1" x14ac:dyDescent="0.55000000000000004">
      <c r="A205" s="566" t="s">
        <v>1503</v>
      </c>
      <c r="B205" s="567"/>
      <c r="C205" s="567"/>
      <c r="D205" s="567"/>
      <c r="E205" s="138">
        <v>36</v>
      </c>
      <c r="F205" s="138">
        <v>36</v>
      </c>
      <c r="G205" s="138">
        <v>36</v>
      </c>
      <c r="H205" s="138">
        <v>36</v>
      </c>
      <c r="I205" s="138">
        <v>36</v>
      </c>
      <c r="J205" s="349"/>
      <c r="K205" s="243"/>
      <c r="L205" s="75"/>
      <c r="M205" s="350"/>
    </row>
    <row r="206" spans="1:13" ht="21" customHeight="1" x14ac:dyDescent="0.55000000000000004">
      <c r="A206" s="555" t="s">
        <v>1504</v>
      </c>
      <c r="B206" s="555"/>
      <c r="C206" s="555"/>
      <c r="D206" s="565"/>
      <c r="E206" s="278">
        <f>E198+E175+E153+E131+E109+E88+E66+E43+E20+E200</f>
        <v>5222800</v>
      </c>
      <c r="F206" s="278">
        <f t="shared" ref="F206:I206" si="11">F198+F175+F153+F131+F109+F88+F66+F43+F20+F200</f>
        <v>5222800</v>
      </c>
      <c r="G206" s="278">
        <f t="shared" si="11"/>
        <v>5222800</v>
      </c>
      <c r="H206" s="278">
        <f t="shared" si="11"/>
        <v>5222800</v>
      </c>
      <c r="I206" s="278">
        <f t="shared" si="11"/>
        <v>5222800</v>
      </c>
      <c r="J206" s="267"/>
      <c r="K206" s="206"/>
      <c r="L206" s="69"/>
      <c r="M206" s="268"/>
    </row>
  </sheetData>
  <mergeCells count="22">
    <mergeCell ref="A1:M1"/>
    <mergeCell ref="A2:M2"/>
    <mergeCell ref="A3:M3"/>
    <mergeCell ref="A4:M4"/>
    <mergeCell ref="A5:M5"/>
    <mergeCell ref="A6:M6"/>
    <mergeCell ref="A89:M89"/>
    <mergeCell ref="A111:M111"/>
    <mergeCell ref="A45:M45"/>
    <mergeCell ref="A67:M67"/>
    <mergeCell ref="A68:M68"/>
    <mergeCell ref="A7:M7"/>
    <mergeCell ref="E8:I8"/>
    <mergeCell ref="A23:M23"/>
    <mergeCell ref="A44:M44"/>
    <mergeCell ref="A206:D206"/>
    <mergeCell ref="A205:D205"/>
    <mergeCell ref="A133:M133"/>
    <mergeCell ref="A132:M132"/>
    <mergeCell ref="A155:M155"/>
    <mergeCell ref="A177:M177"/>
    <mergeCell ref="A199:M199"/>
  </mergeCells>
  <phoneticPr fontId="2" type="noConversion"/>
  <pageMargins left="0.25" right="0.25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1FDD-8A96-4989-88F3-00D02D4A9751}">
  <dimension ref="A1:M88"/>
  <sheetViews>
    <sheetView workbookViewId="0">
      <selection activeCell="G71" sqref="G71"/>
    </sheetView>
  </sheetViews>
  <sheetFormatPr defaultColWidth="9" defaultRowHeight="21" customHeight="1" x14ac:dyDescent="0.55000000000000004"/>
  <cols>
    <col min="1" max="1" width="3.375" style="44" customWidth="1"/>
    <col min="2" max="2" width="14.75" style="113" customWidth="1"/>
    <col min="3" max="3" width="17" style="113" customWidth="1"/>
    <col min="4" max="4" width="15.125" style="60" customWidth="1"/>
    <col min="5" max="5" width="9.125" style="44" customWidth="1"/>
    <col min="6" max="7" width="8.625" style="44" customWidth="1"/>
    <col min="8" max="8" width="9.125" style="44" customWidth="1"/>
    <col min="9" max="9" width="8.75" style="44" customWidth="1"/>
    <col min="10" max="10" width="10.375" style="44" customWidth="1"/>
    <col min="11" max="11" width="9.25" style="44" customWidth="1"/>
    <col min="12" max="12" width="9.875" style="44" customWidth="1"/>
    <col min="13" max="13" width="9.25" style="44" customWidth="1"/>
    <col min="14" max="16384" width="9" style="44"/>
  </cols>
  <sheetData>
    <row r="1" spans="1:13" ht="21" customHeight="1" x14ac:dyDescent="0.55000000000000004">
      <c r="A1" s="531" t="s">
        <v>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21" customHeight="1" x14ac:dyDescent="0.55000000000000004">
      <c r="A2" s="531" t="s">
        <v>18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ht="21" customHeight="1" x14ac:dyDescent="0.55000000000000004">
      <c r="A3" s="531" t="s">
        <v>4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</row>
    <row r="4" spans="1:13" ht="21" customHeight="1" x14ac:dyDescent="0.55000000000000004">
      <c r="A4" s="562" t="s">
        <v>1659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</row>
    <row r="5" spans="1:13" ht="21" customHeight="1" x14ac:dyDescent="0.55000000000000004">
      <c r="A5" s="563" t="s">
        <v>813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</row>
    <row r="6" spans="1:13" ht="21" customHeight="1" x14ac:dyDescent="0.55000000000000004">
      <c r="A6" s="562" t="s">
        <v>1657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</row>
    <row r="7" spans="1:13" ht="21" customHeight="1" x14ac:dyDescent="0.55000000000000004">
      <c r="A7" s="556" t="s">
        <v>1653</v>
      </c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</row>
    <row r="8" spans="1:13" ht="21" customHeight="1" x14ac:dyDescent="0.55000000000000004">
      <c r="A8" s="45"/>
      <c r="B8" s="46"/>
      <c r="C8" s="46"/>
      <c r="D8" s="47"/>
      <c r="E8" s="561" t="s">
        <v>10</v>
      </c>
      <c r="F8" s="561"/>
      <c r="G8" s="561"/>
      <c r="H8" s="561"/>
      <c r="I8" s="535"/>
      <c r="J8" s="45" t="s">
        <v>11</v>
      </c>
      <c r="K8" s="45"/>
      <c r="L8" s="45"/>
      <c r="M8" s="45"/>
    </row>
    <row r="9" spans="1:13" ht="21" customHeight="1" x14ac:dyDescent="0.55000000000000004">
      <c r="A9" s="48" t="s">
        <v>5</v>
      </c>
      <c r="B9" s="49" t="s">
        <v>0</v>
      </c>
      <c r="C9" s="49" t="s">
        <v>6</v>
      </c>
      <c r="D9" s="50" t="s">
        <v>7</v>
      </c>
      <c r="E9" s="51">
        <v>2566</v>
      </c>
      <c r="F9" s="52">
        <v>2567</v>
      </c>
      <c r="G9" s="45">
        <v>2568</v>
      </c>
      <c r="H9" s="45">
        <v>2569</v>
      </c>
      <c r="I9" s="51">
        <v>2570</v>
      </c>
      <c r="J9" s="48" t="s">
        <v>12</v>
      </c>
      <c r="K9" s="48" t="s">
        <v>15</v>
      </c>
      <c r="L9" s="48" t="s">
        <v>17</v>
      </c>
      <c r="M9" s="48" t="s">
        <v>13</v>
      </c>
    </row>
    <row r="10" spans="1:13" ht="21" customHeight="1" x14ac:dyDescent="0.55000000000000004">
      <c r="A10" s="48"/>
      <c r="B10" s="49"/>
      <c r="C10" s="49"/>
      <c r="D10" s="53" t="s">
        <v>8</v>
      </c>
      <c r="E10" s="54" t="s">
        <v>9</v>
      </c>
      <c r="F10" s="55" t="s">
        <v>9</v>
      </c>
      <c r="G10" s="48" t="s">
        <v>9</v>
      </c>
      <c r="H10" s="48" t="s">
        <v>9</v>
      </c>
      <c r="I10" s="54" t="s">
        <v>9</v>
      </c>
      <c r="J10" s="48"/>
      <c r="K10" s="56" t="s">
        <v>16</v>
      </c>
      <c r="L10" s="48" t="s">
        <v>0</v>
      </c>
      <c r="M10" s="48" t="s">
        <v>14</v>
      </c>
    </row>
    <row r="11" spans="1:13" ht="21" customHeight="1" x14ac:dyDescent="0.55000000000000004">
      <c r="A11" s="57">
        <v>1</v>
      </c>
      <c r="B11" s="58" t="s">
        <v>1122</v>
      </c>
      <c r="C11" s="59" t="s">
        <v>1124</v>
      </c>
      <c r="D11" s="60" t="s">
        <v>1127</v>
      </c>
      <c r="E11" s="327">
        <v>30000</v>
      </c>
      <c r="F11" s="327">
        <v>30000</v>
      </c>
      <c r="G11" s="327">
        <v>30000</v>
      </c>
      <c r="H11" s="327">
        <v>30000</v>
      </c>
      <c r="I11" s="327">
        <v>30000</v>
      </c>
      <c r="J11" s="61" t="s">
        <v>1128</v>
      </c>
      <c r="K11" s="60" t="s">
        <v>1133</v>
      </c>
      <c r="L11" s="57" t="s">
        <v>939</v>
      </c>
      <c r="M11" s="62" t="s">
        <v>1137</v>
      </c>
    </row>
    <row r="12" spans="1:13" ht="21" customHeight="1" x14ac:dyDescent="0.55000000000000004">
      <c r="A12" s="63"/>
      <c r="B12" s="64" t="s">
        <v>1123</v>
      </c>
      <c r="C12" s="64" t="s">
        <v>1125</v>
      </c>
      <c r="D12" s="60" t="s">
        <v>1126</v>
      </c>
      <c r="E12" s="287"/>
      <c r="F12" s="287"/>
      <c r="G12" s="287"/>
      <c r="H12" s="287"/>
      <c r="I12" s="287"/>
      <c r="J12" s="65" t="s">
        <v>1129</v>
      </c>
      <c r="K12" s="60" t="s">
        <v>1134</v>
      </c>
      <c r="L12" s="63"/>
      <c r="M12" s="66" t="s">
        <v>706</v>
      </c>
    </row>
    <row r="13" spans="1:13" ht="21" customHeight="1" x14ac:dyDescent="0.55000000000000004">
      <c r="A13" s="63"/>
      <c r="B13" s="64"/>
      <c r="C13" s="64"/>
      <c r="E13" s="287"/>
      <c r="F13" s="287"/>
      <c r="G13" s="287"/>
      <c r="H13" s="287"/>
      <c r="I13" s="287"/>
      <c r="J13" s="65" t="s">
        <v>1130</v>
      </c>
      <c r="K13" s="60" t="s">
        <v>1135</v>
      </c>
      <c r="L13" s="63"/>
      <c r="M13" s="63"/>
    </row>
    <row r="14" spans="1:13" ht="21" customHeight="1" x14ac:dyDescent="0.55000000000000004">
      <c r="A14" s="63"/>
      <c r="B14" s="64"/>
      <c r="C14" s="64"/>
      <c r="E14" s="287"/>
      <c r="F14" s="287"/>
      <c r="G14" s="287"/>
      <c r="H14" s="287"/>
      <c r="I14" s="287"/>
      <c r="J14" s="65" t="s">
        <v>1131</v>
      </c>
      <c r="K14" s="60" t="s">
        <v>1136</v>
      </c>
      <c r="L14" s="63"/>
      <c r="M14" s="63"/>
    </row>
    <row r="15" spans="1:13" ht="21" customHeight="1" x14ac:dyDescent="0.55000000000000004">
      <c r="A15" s="67"/>
      <c r="B15" s="68"/>
      <c r="C15" s="68"/>
      <c r="D15" s="69"/>
      <c r="E15" s="288"/>
      <c r="F15" s="288"/>
      <c r="G15" s="288"/>
      <c r="H15" s="288"/>
      <c r="I15" s="288"/>
      <c r="J15" s="70" t="s">
        <v>1132</v>
      </c>
      <c r="K15" s="71"/>
      <c r="L15" s="67"/>
      <c r="M15" s="67"/>
    </row>
    <row r="16" spans="1:13" ht="21" customHeight="1" x14ac:dyDescent="0.55000000000000004">
      <c r="A16" s="72">
        <f>A11+1</f>
        <v>2</v>
      </c>
      <c r="B16" s="73" t="s">
        <v>1138</v>
      </c>
      <c r="C16" s="73" t="s">
        <v>1141</v>
      </c>
      <c r="D16" s="74" t="s">
        <v>1127</v>
      </c>
      <c r="E16" s="327">
        <v>30000</v>
      </c>
      <c r="F16" s="327">
        <v>30000</v>
      </c>
      <c r="G16" s="327">
        <v>30000</v>
      </c>
      <c r="H16" s="327">
        <v>30000</v>
      </c>
      <c r="I16" s="327">
        <v>30000</v>
      </c>
      <c r="J16" s="61" t="s">
        <v>1145</v>
      </c>
      <c r="K16" s="75" t="s">
        <v>1133</v>
      </c>
      <c r="L16" s="57" t="s">
        <v>939</v>
      </c>
      <c r="M16" s="62" t="s">
        <v>1137</v>
      </c>
    </row>
    <row r="17" spans="1:13" ht="21" customHeight="1" x14ac:dyDescent="0.55000000000000004">
      <c r="A17" s="76"/>
      <c r="B17" s="77" t="s">
        <v>1139</v>
      </c>
      <c r="C17" s="77" t="s">
        <v>1142</v>
      </c>
      <c r="D17" s="78" t="s">
        <v>1144</v>
      </c>
      <c r="E17" s="79"/>
      <c r="F17" s="79"/>
      <c r="G17" s="79"/>
      <c r="H17" s="79"/>
      <c r="I17" s="79"/>
      <c r="J17" s="65" t="s">
        <v>1129</v>
      </c>
      <c r="K17" s="60" t="s">
        <v>1134</v>
      </c>
      <c r="L17" s="63"/>
      <c r="M17" s="66" t="s">
        <v>706</v>
      </c>
    </row>
    <row r="18" spans="1:13" ht="21" customHeight="1" x14ac:dyDescent="0.55000000000000004">
      <c r="A18" s="76"/>
      <c r="B18" s="77" t="s">
        <v>1140</v>
      </c>
      <c r="C18" s="77" t="s">
        <v>1143</v>
      </c>
      <c r="D18" s="78"/>
      <c r="E18" s="79"/>
      <c r="F18" s="79"/>
      <c r="G18" s="79"/>
      <c r="H18" s="79"/>
      <c r="I18" s="79"/>
      <c r="J18" s="65" t="s">
        <v>1130</v>
      </c>
      <c r="K18" s="60" t="s">
        <v>1135</v>
      </c>
      <c r="L18" s="63"/>
      <c r="M18" s="63"/>
    </row>
    <row r="19" spans="1:13" ht="21" customHeight="1" x14ac:dyDescent="0.55000000000000004">
      <c r="A19" s="76"/>
      <c r="B19" s="77"/>
      <c r="C19" s="77"/>
      <c r="D19" s="78"/>
      <c r="E19" s="79"/>
      <c r="F19" s="79"/>
      <c r="G19" s="79"/>
      <c r="H19" s="79"/>
      <c r="I19" s="79"/>
      <c r="J19" s="65" t="s">
        <v>1131</v>
      </c>
      <c r="K19" s="60" t="s">
        <v>1146</v>
      </c>
      <c r="L19" s="63"/>
      <c r="M19" s="63"/>
    </row>
    <row r="20" spans="1:13" ht="21" customHeight="1" x14ac:dyDescent="0.55000000000000004">
      <c r="A20" s="80"/>
      <c r="B20" s="81"/>
      <c r="C20" s="81"/>
      <c r="D20" s="82"/>
      <c r="E20" s="35">
        <f>SUM(E11:E19)</f>
        <v>60000</v>
      </c>
      <c r="F20" s="3">
        <f>SUM(F11:F19)</f>
        <v>60000</v>
      </c>
      <c r="G20" s="3">
        <f>SUM(G11:G19)</f>
        <v>60000</v>
      </c>
      <c r="H20" s="3">
        <f>SUM(H11:H19)</f>
        <v>60000</v>
      </c>
      <c r="I20" s="3">
        <f>SUM(I11:I19)</f>
        <v>60000</v>
      </c>
      <c r="J20" s="70" t="s">
        <v>1132</v>
      </c>
      <c r="K20" s="71" t="s">
        <v>1147</v>
      </c>
      <c r="L20" s="67"/>
      <c r="M20" s="67"/>
    </row>
    <row r="21" spans="1:13" ht="21" customHeight="1" x14ac:dyDescent="0.55000000000000004">
      <c r="A21" s="83"/>
      <c r="B21" s="84"/>
      <c r="C21" s="84"/>
      <c r="D21" s="85"/>
      <c r="E21" s="85"/>
      <c r="F21" s="86"/>
      <c r="G21" s="86"/>
      <c r="H21" s="86"/>
      <c r="I21" s="86"/>
      <c r="J21" s="87"/>
      <c r="K21" s="85"/>
      <c r="L21" s="88"/>
      <c r="M21" s="60"/>
    </row>
    <row r="22" spans="1:13" ht="21" customHeight="1" x14ac:dyDescent="0.55000000000000004">
      <c r="B22" s="84"/>
      <c r="C22" s="84"/>
      <c r="D22" s="85"/>
      <c r="E22" s="85"/>
      <c r="F22" s="86"/>
      <c r="G22" s="86"/>
      <c r="H22" s="86"/>
      <c r="I22" s="86"/>
      <c r="J22" s="87"/>
      <c r="K22" s="85"/>
      <c r="L22" s="88"/>
      <c r="M22" s="60"/>
    </row>
    <row r="23" spans="1:13" ht="21" customHeight="1" x14ac:dyDescent="0.55000000000000004">
      <c r="A23" s="571">
        <f>'ย  (2)'!A45:M45+2</f>
        <v>70</v>
      </c>
      <c r="B23" s="571"/>
      <c r="C23" s="571"/>
      <c r="D23" s="571"/>
      <c r="E23" s="571"/>
      <c r="F23" s="571"/>
      <c r="G23" s="571"/>
      <c r="H23" s="571"/>
      <c r="I23" s="571"/>
      <c r="J23" s="571"/>
      <c r="K23" s="571"/>
      <c r="L23" s="571"/>
      <c r="M23" s="571"/>
    </row>
    <row r="24" spans="1:13" ht="21" customHeight="1" x14ac:dyDescent="0.55000000000000004">
      <c r="A24" s="89">
        <f>A16+1</f>
        <v>3</v>
      </c>
      <c r="B24" s="73" t="s">
        <v>1148</v>
      </c>
      <c r="C24" s="73" t="s">
        <v>1150</v>
      </c>
      <c r="D24" s="74" t="s">
        <v>1127</v>
      </c>
      <c r="E24" s="327">
        <v>30000</v>
      </c>
      <c r="F24" s="327">
        <v>30000</v>
      </c>
      <c r="G24" s="327">
        <v>30000</v>
      </c>
      <c r="H24" s="327">
        <v>30000</v>
      </c>
      <c r="I24" s="327">
        <v>30000</v>
      </c>
      <c r="J24" s="60" t="s">
        <v>1128</v>
      </c>
      <c r="K24" s="60" t="s">
        <v>1158</v>
      </c>
      <c r="L24" s="57" t="s">
        <v>939</v>
      </c>
      <c r="M24" s="62" t="s">
        <v>1137</v>
      </c>
    </row>
    <row r="25" spans="1:13" ht="21" customHeight="1" x14ac:dyDescent="0.55000000000000004">
      <c r="A25" s="90"/>
      <c r="B25" s="77" t="s">
        <v>1149</v>
      </c>
      <c r="C25" s="77" t="s">
        <v>1151</v>
      </c>
      <c r="D25" s="78" t="s">
        <v>1154</v>
      </c>
      <c r="E25" s="32"/>
      <c r="F25" s="36"/>
      <c r="G25" s="36"/>
      <c r="H25" s="36"/>
      <c r="I25" s="36"/>
      <c r="J25" s="78" t="s">
        <v>1156</v>
      </c>
      <c r="K25" s="78" t="s">
        <v>1159</v>
      </c>
      <c r="L25" s="63"/>
      <c r="M25" s="66" t="s">
        <v>706</v>
      </c>
    </row>
    <row r="26" spans="1:13" ht="21" customHeight="1" x14ac:dyDescent="0.55000000000000004">
      <c r="A26" s="90"/>
      <c r="B26" s="77"/>
      <c r="C26" s="77" t="s">
        <v>1152</v>
      </c>
      <c r="D26" s="78" t="s">
        <v>1155</v>
      </c>
      <c r="E26" s="32"/>
      <c r="F26" s="36"/>
      <c r="G26" s="36"/>
      <c r="H26" s="36"/>
      <c r="I26" s="36"/>
      <c r="J26" s="78" t="s">
        <v>1157</v>
      </c>
      <c r="K26" s="78" t="s">
        <v>1160</v>
      </c>
      <c r="L26" s="63"/>
      <c r="M26" s="63"/>
    </row>
    <row r="27" spans="1:13" ht="21" customHeight="1" x14ac:dyDescent="0.55000000000000004">
      <c r="A27" s="90"/>
      <c r="B27" s="77"/>
      <c r="C27" s="77" t="s">
        <v>1153</v>
      </c>
      <c r="D27" s="78"/>
      <c r="E27" s="32"/>
      <c r="F27" s="32"/>
      <c r="G27" s="36"/>
      <c r="H27" s="32"/>
      <c r="I27" s="32"/>
      <c r="J27" s="78"/>
      <c r="K27" s="78" t="s">
        <v>1161</v>
      </c>
      <c r="L27" s="63"/>
      <c r="M27" s="63"/>
    </row>
    <row r="28" spans="1:13" ht="21" customHeight="1" x14ac:dyDescent="0.55000000000000004">
      <c r="A28" s="91"/>
      <c r="B28" s="81"/>
      <c r="C28" s="81"/>
      <c r="D28" s="82"/>
      <c r="E28" s="321"/>
      <c r="F28" s="321"/>
      <c r="G28" s="37"/>
      <c r="H28" s="321"/>
      <c r="I28" s="321"/>
      <c r="J28" s="82"/>
      <c r="K28" s="82"/>
      <c r="L28" s="67"/>
      <c r="M28" s="67"/>
    </row>
    <row r="29" spans="1:13" ht="21" customHeight="1" x14ac:dyDescent="0.55000000000000004">
      <c r="A29" s="89">
        <f>A24+1</f>
        <v>4</v>
      </c>
      <c r="B29" s="73" t="s">
        <v>1162</v>
      </c>
      <c r="C29" s="73" t="s">
        <v>1165</v>
      </c>
      <c r="D29" s="74" t="s">
        <v>1170</v>
      </c>
      <c r="E29" s="327">
        <v>30000</v>
      </c>
      <c r="F29" s="327">
        <v>30000</v>
      </c>
      <c r="G29" s="327">
        <v>30000</v>
      </c>
      <c r="H29" s="327">
        <v>30000</v>
      </c>
      <c r="I29" s="327">
        <v>30000</v>
      </c>
      <c r="J29" s="60" t="s">
        <v>1128</v>
      </c>
      <c r="K29" s="60" t="s">
        <v>1158</v>
      </c>
      <c r="L29" s="57" t="s">
        <v>939</v>
      </c>
      <c r="M29" s="62" t="s">
        <v>1137</v>
      </c>
    </row>
    <row r="30" spans="1:13" ht="21" customHeight="1" x14ac:dyDescent="0.55000000000000004">
      <c r="A30" s="90"/>
      <c r="B30" s="77" t="s">
        <v>1163</v>
      </c>
      <c r="C30" s="77" t="s">
        <v>1166</v>
      </c>
      <c r="D30" s="78" t="s">
        <v>1171</v>
      </c>
      <c r="E30" s="32"/>
      <c r="F30" s="36"/>
      <c r="G30" s="36"/>
      <c r="H30" s="36"/>
      <c r="I30" s="36"/>
      <c r="J30" s="78" t="s">
        <v>1156</v>
      </c>
      <c r="K30" s="78" t="s">
        <v>1159</v>
      </c>
      <c r="L30" s="63"/>
      <c r="M30" s="66" t="s">
        <v>706</v>
      </c>
    </row>
    <row r="31" spans="1:13" ht="21" customHeight="1" x14ac:dyDescent="0.55000000000000004">
      <c r="A31" s="90"/>
      <c r="B31" s="77" t="s">
        <v>1164</v>
      </c>
      <c r="C31" s="77" t="s">
        <v>1167</v>
      </c>
      <c r="D31" s="78"/>
      <c r="E31" s="32"/>
      <c r="F31" s="32"/>
      <c r="G31" s="36"/>
      <c r="H31" s="32"/>
      <c r="I31" s="32"/>
      <c r="J31" s="78" t="s">
        <v>1157</v>
      </c>
      <c r="K31" s="78" t="s">
        <v>1160</v>
      </c>
      <c r="L31" s="63"/>
      <c r="M31" s="63"/>
    </row>
    <row r="32" spans="1:13" ht="21" customHeight="1" x14ac:dyDescent="0.55000000000000004">
      <c r="A32" s="90"/>
      <c r="B32" s="77" t="s">
        <v>785</v>
      </c>
      <c r="C32" s="77" t="s">
        <v>1168</v>
      </c>
      <c r="D32" s="78"/>
      <c r="E32" s="32"/>
      <c r="F32" s="32"/>
      <c r="G32" s="36"/>
      <c r="H32" s="32"/>
      <c r="I32" s="32"/>
      <c r="J32" s="78"/>
      <c r="K32" s="78" t="s">
        <v>1161</v>
      </c>
      <c r="L32" s="63"/>
      <c r="M32" s="63"/>
    </row>
    <row r="33" spans="1:13" ht="21" customHeight="1" x14ac:dyDescent="0.55000000000000004">
      <c r="A33" s="91"/>
      <c r="B33" s="77"/>
      <c r="C33" s="81" t="s">
        <v>1169</v>
      </c>
      <c r="D33" s="82"/>
      <c r="E33" s="321"/>
      <c r="F33" s="321"/>
      <c r="G33" s="37"/>
      <c r="H33" s="321"/>
      <c r="I33" s="321"/>
      <c r="J33" s="82"/>
      <c r="K33" s="78"/>
      <c r="L33" s="67"/>
      <c r="M33" s="67"/>
    </row>
    <row r="34" spans="1:13" ht="21" customHeight="1" x14ac:dyDescent="0.55000000000000004">
      <c r="A34" s="92">
        <f>A29+1</f>
        <v>5</v>
      </c>
      <c r="B34" s="73" t="s">
        <v>1172</v>
      </c>
      <c r="C34" s="93" t="s">
        <v>1176</v>
      </c>
      <c r="D34" s="60" t="s">
        <v>1180</v>
      </c>
      <c r="E34" s="327">
        <v>30000</v>
      </c>
      <c r="F34" s="327">
        <v>30000</v>
      </c>
      <c r="G34" s="327">
        <v>30000</v>
      </c>
      <c r="H34" s="327">
        <v>30000</v>
      </c>
      <c r="I34" s="327">
        <v>30000</v>
      </c>
      <c r="J34" s="60" t="s">
        <v>1183</v>
      </c>
      <c r="K34" s="94" t="s">
        <v>1187</v>
      </c>
      <c r="L34" s="57" t="s">
        <v>939</v>
      </c>
      <c r="M34" s="62" t="s">
        <v>1137</v>
      </c>
    </row>
    <row r="35" spans="1:13" ht="21" customHeight="1" x14ac:dyDescent="0.55000000000000004">
      <c r="A35" s="95"/>
      <c r="B35" s="77" t="s">
        <v>1173</v>
      </c>
      <c r="C35" s="96" t="s">
        <v>1177</v>
      </c>
      <c r="D35" s="78" t="s">
        <v>1181</v>
      </c>
      <c r="E35" s="32"/>
      <c r="F35" s="32"/>
      <c r="G35" s="36"/>
      <c r="H35" s="36"/>
      <c r="I35" s="301"/>
      <c r="J35" s="98" t="s">
        <v>1184</v>
      </c>
      <c r="K35" s="78" t="s">
        <v>1186</v>
      </c>
      <c r="L35" s="63"/>
      <c r="M35" s="66" t="s">
        <v>706</v>
      </c>
    </row>
    <row r="36" spans="1:13" ht="21" customHeight="1" x14ac:dyDescent="0.55000000000000004">
      <c r="A36" s="95"/>
      <c r="B36" s="77" t="s">
        <v>1174</v>
      </c>
      <c r="C36" s="96" t="s">
        <v>1178</v>
      </c>
      <c r="D36" s="78" t="s">
        <v>1182</v>
      </c>
      <c r="E36" s="32"/>
      <c r="F36" s="32"/>
      <c r="G36" s="36"/>
      <c r="H36" s="36"/>
      <c r="I36" s="301"/>
      <c r="J36" s="98" t="s">
        <v>1185</v>
      </c>
      <c r="K36" s="78"/>
      <c r="L36" s="63"/>
      <c r="M36" s="63"/>
    </row>
    <row r="37" spans="1:13" ht="21" customHeight="1" x14ac:dyDescent="0.55000000000000004">
      <c r="A37" s="95"/>
      <c r="B37" s="77" t="s">
        <v>1175</v>
      </c>
      <c r="C37" s="96" t="s">
        <v>1179</v>
      </c>
      <c r="D37" s="78"/>
      <c r="E37" s="32"/>
      <c r="F37" s="32"/>
      <c r="G37" s="36"/>
      <c r="H37" s="36"/>
      <c r="I37" s="301"/>
      <c r="J37" s="98"/>
      <c r="K37" s="78"/>
      <c r="L37" s="63"/>
      <c r="M37" s="63"/>
    </row>
    <row r="38" spans="1:13" ht="21" customHeight="1" x14ac:dyDescent="0.55000000000000004">
      <c r="A38" s="99"/>
      <c r="B38" s="68"/>
      <c r="C38" s="100"/>
      <c r="D38" s="82"/>
      <c r="E38" s="321"/>
      <c r="F38" s="321"/>
      <c r="G38" s="321"/>
      <c r="H38" s="321"/>
      <c r="I38" s="34"/>
      <c r="J38" s="101"/>
      <c r="K38" s="82"/>
      <c r="L38" s="67"/>
      <c r="M38" s="67"/>
    </row>
    <row r="39" spans="1:13" ht="21" customHeight="1" x14ac:dyDescent="0.55000000000000004">
      <c r="A39" s="92">
        <f>A34+1</f>
        <v>6</v>
      </c>
      <c r="B39" s="73" t="s">
        <v>1759</v>
      </c>
      <c r="C39" s="93" t="s">
        <v>1762</v>
      </c>
      <c r="D39" s="60" t="s">
        <v>1180</v>
      </c>
      <c r="E39" s="327">
        <v>30000</v>
      </c>
      <c r="F39" s="327">
        <v>30000</v>
      </c>
      <c r="G39" s="327">
        <v>30000</v>
      </c>
      <c r="H39" s="327">
        <v>30000</v>
      </c>
      <c r="I39" s="327">
        <v>30000</v>
      </c>
      <c r="J39" s="60" t="s">
        <v>1183</v>
      </c>
      <c r="K39" s="94" t="s">
        <v>1187</v>
      </c>
      <c r="L39" s="57" t="s">
        <v>939</v>
      </c>
      <c r="M39" s="62" t="s">
        <v>1137</v>
      </c>
    </row>
    <row r="40" spans="1:13" ht="21" customHeight="1" x14ac:dyDescent="0.55000000000000004">
      <c r="A40" s="95"/>
      <c r="B40" s="77" t="s">
        <v>1760</v>
      </c>
      <c r="C40" s="96" t="s">
        <v>1763</v>
      </c>
      <c r="D40" s="78" t="s">
        <v>1181</v>
      </c>
      <c r="E40" s="32"/>
      <c r="F40" s="32"/>
      <c r="G40" s="36"/>
      <c r="H40" s="36"/>
      <c r="I40" s="301"/>
      <c r="J40" s="98" t="s">
        <v>1184</v>
      </c>
      <c r="K40" s="78" t="s">
        <v>1186</v>
      </c>
      <c r="L40" s="63"/>
      <c r="M40" s="66" t="s">
        <v>706</v>
      </c>
    </row>
    <row r="41" spans="1:13" ht="21" customHeight="1" x14ac:dyDescent="0.55000000000000004">
      <c r="A41" s="95"/>
      <c r="B41" s="77" t="s">
        <v>1761</v>
      </c>
      <c r="C41" s="96" t="s">
        <v>1764</v>
      </c>
      <c r="D41" s="78" t="s">
        <v>1182</v>
      </c>
      <c r="E41" s="32"/>
      <c r="F41" s="32"/>
      <c r="G41" s="36"/>
      <c r="H41" s="36"/>
      <c r="I41" s="301"/>
      <c r="J41" s="98" t="s">
        <v>1185</v>
      </c>
      <c r="K41" s="78"/>
      <c r="L41" s="63"/>
      <c r="M41" s="63"/>
    </row>
    <row r="42" spans="1:13" ht="21" customHeight="1" x14ac:dyDescent="0.55000000000000004">
      <c r="A42" s="95"/>
      <c r="B42" s="77"/>
      <c r="C42" s="96"/>
      <c r="D42" s="78"/>
      <c r="E42" s="32"/>
      <c r="F42" s="32"/>
      <c r="G42" s="36"/>
      <c r="H42" s="36"/>
      <c r="I42" s="301"/>
      <c r="J42" s="98"/>
      <c r="K42" s="78"/>
      <c r="L42" s="63"/>
      <c r="M42" s="63"/>
    </row>
    <row r="43" spans="1:13" ht="21" customHeight="1" x14ac:dyDescent="0.55000000000000004">
      <c r="A43" s="99"/>
      <c r="B43" s="68"/>
      <c r="C43" s="100"/>
      <c r="D43" s="82"/>
      <c r="E43" s="296">
        <f>SUM(E24:E42)</f>
        <v>120000</v>
      </c>
      <c r="F43" s="296">
        <f>SUM(F24:F42)</f>
        <v>120000</v>
      </c>
      <c r="G43" s="296">
        <f>SUM(G24:G42)</f>
        <v>120000</v>
      </c>
      <c r="H43" s="296">
        <f>SUM(H24:H42)</f>
        <v>120000</v>
      </c>
      <c r="I43" s="339">
        <f>SUM(I24:I42)</f>
        <v>120000</v>
      </c>
      <c r="J43" s="101"/>
      <c r="K43" s="82"/>
      <c r="L43" s="67"/>
      <c r="M43" s="67"/>
    </row>
    <row r="44" spans="1:13" ht="21" customHeight="1" x14ac:dyDescent="0.55000000000000004">
      <c r="B44" s="84"/>
      <c r="C44" s="84"/>
      <c r="D44" s="85"/>
      <c r="E44" s="102"/>
      <c r="F44" s="102"/>
      <c r="G44" s="102"/>
      <c r="H44" s="102"/>
      <c r="I44" s="102"/>
      <c r="J44" s="102"/>
      <c r="K44" s="102"/>
      <c r="L44" s="102"/>
      <c r="M44" s="102"/>
    </row>
    <row r="45" spans="1:13" ht="21" customHeight="1" x14ac:dyDescent="0.55000000000000004">
      <c r="A45" s="569">
        <f>A23+1</f>
        <v>71</v>
      </c>
      <c r="B45" s="569"/>
      <c r="C45" s="569"/>
      <c r="D45" s="569"/>
      <c r="E45" s="569"/>
      <c r="F45" s="569"/>
      <c r="G45" s="569"/>
      <c r="H45" s="569"/>
      <c r="I45" s="569"/>
      <c r="J45" s="569"/>
      <c r="K45" s="569"/>
      <c r="L45" s="569"/>
      <c r="M45" s="569"/>
    </row>
    <row r="46" spans="1:13" ht="21" customHeight="1" x14ac:dyDescent="0.55000000000000004">
      <c r="A46" s="89">
        <f>A39+1</f>
        <v>7</v>
      </c>
      <c r="B46" s="73" t="s">
        <v>1188</v>
      </c>
      <c r="C46" s="103" t="s">
        <v>1195</v>
      </c>
      <c r="D46" s="74" t="s">
        <v>1191</v>
      </c>
      <c r="E46" s="327">
        <v>30000</v>
      </c>
      <c r="F46" s="327">
        <v>30000</v>
      </c>
      <c r="G46" s="327">
        <v>30000</v>
      </c>
      <c r="H46" s="327">
        <v>30000</v>
      </c>
      <c r="I46" s="327">
        <v>30000</v>
      </c>
      <c r="J46" s="104" t="s">
        <v>1198</v>
      </c>
      <c r="K46" s="74" t="s">
        <v>1187</v>
      </c>
      <c r="L46" s="57" t="s">
        <v>939</v>
      </c>
      <c r="M46" s="62" t="s">
        <v>1137</v>
      </c>
    </row>
    <row r="47" spans="1:13" ht="21" customHeight="1" x14ac:dyDescent="0.55000000000000004">
      <c r="A47" s="90"/>
      <c r="B47" s="77" t="s">
        <v>1189</v>
      </c>
      <c r="C47" s="84" t="s">
        <v>1196</v>
      </c>
      <c r="D47" s="78" t="s">
        <v>1192</v>
      </c>
      <c r="E47" s="32"/>
      <c r="F47" s="325"/>
      <c r="G47" s="36"/>
      <c r="H47" s="40"/>
      <c r="I47" s="32"/>
      <c r="J47" s="105" t="s">
        <v>1199</v>
      </c>
      <c r="K47" s="78" t="s">
        <v>1186</v>
      </c>
      <c r="L47" s="63"/>
      <c r="M47" s="66" t="s">
        <v>706</v>
      </c>
    </row>
    <row r="48" spans="1:13" ht="21" customHeight="1" x14ac:dyDescent="0.55000000000000004">
      <c r="A48" s="90"/>
      <c r="B48" s="77" t="s">
        <v>1190</v>
      </c>
      <c r="C48" s="84" t="s">
        <v>1197</v>
      </c>
      <c r="D48" s="78" t="s">
        <v>1193</v>
      </c>
      <c r="E48" s="32"/>
      <c r="F48" s="325"/>
      <c r="G48" s="36"/>
      <c r="H48" s="40"/>
      <c r="I48" s="32"/>
      <c r="J48" s="105" t="s">
        <v>1200</v>
      </c>
      <c r="K48" s="78"/>
      <c r="L48" s="63"/>
      <c r="M48" s="63"/>
    </row>
    <row r="49" spans="1:13" ht="21" customHeight="1" x14ac:dyDescent="0.55000000000000004">
      <c r="A49" s="90"/>
      <c r="B49" s="77"/>
      <c r="C49" s="84"/>
      <c r="D49" s="78" t="s">
        <v>1194</v>
      </c>
      <c r="E49" s="32"/>
      <c r="F49" s="325"/>
      <c r="G49" s="328"/>
      <c r="H49" s="329"/>
      <c r="I49" s="36"/>
      <c r="J49" s="105"/>
      <c r="K49" s="78"/>
      <c r="L49" s="63"/>
      <c r="M49" s="63"/>
    </row>
    <row r="50" spans="1:13" ht="21" customHeight="1" x14ac:dyDescent="0.55000000000000004">
      <c r="A50" s="91"/>
      <c r="B50" s="81"/>
      <c r="C50" s="108"/>
      <c r="D50" s="82"/>
      <c r="E50" s="321"/>
      <c r="F50" s="330"/>
      <c r="G50" s="322"/>
      <c r="H50" s="331"/>
      <c r="I50" s="37"/>
      <c r="J50" s="110"/>
      <c r="K50" s="82"/>
      <c r="L50" s="67"/>
      <c r="M50" s="67"/>
    </row>
    <row r="51" spans="1:13" ht="21" customHeight="1" x14ac:dyDescent="0.55000000000000004">
      <c r="A51" s="89">
        <f>A46+1</f>
        <v>8</v>
      </c>
      <c r="B51" s="73" t="s">
        <v>1201</v>
      </c>
      <c r="C51" s="103" t="s">
        <v>1195</v>
      </c>
      <c r="D51" s="74" t="s">
        <v>1191</v>
      </c>
      <c r="E51" s="327">
        <v>30000</v>
      </c>
      <c r="F51" s="327">
        <v>30000</v>
      </c>
      <c r="G51" s="327">
        <v>30000</v>
      </c>
      <c r="H51" s="327">
        <v>30000</v>
      </c>
      <c r="I51" s="332">
        <v>30000</v>
      </c>
      <c r="J51" s="111" t="s">
        <v>1198</v>
      </c>
      <c r="K51" s="74" t="s">
        <v>1187</v>
      </c>
      <c r="L51" s="57" t="s">
        <v>939</v>
      </c>
      <c r="M51" s="62" t="s">
        <v>1137</v>
      </c>
    </row>
    <row r="52" spans="1:13" ht="21" customHeight="1" x14ac:dyDescent="0.55000000000000004">
      <c r="A52" s="90"/>
      <c r="B52" s="77" t="s">
        <v>1202</v>
      </c>
      <c r="C52" s="84" t="s">
        <v>1196</v>
      </c>
      <c r="D52" s="78" t="s">
        <v>1192</v>
      </c>
      <c r="E52" s="32"/>
      <c r="F52" s="32"/>
      <c r="G52" s="36"/>
      <c r="H52" s="36"/>
      <c r="I52" s="301"/>
      <c r="J52" s="112" t="s">
        <v>1199</v>
      </c>
      <c r="K52" s="78" t="s">
        <v>1186</v>
      </c>
      <c r="L52" s="63"/>
      <c r="M52" s="66" t="s">
        <v>706</v>
      </c>
    </row>
    <row r="53" spans="1:13" ht="21" customHeight="1" x14ac:dyDescent="0.55000000000000004">
      <c r="A53" s="90"/>
      <c r="B53" s="77" t="s">
        <v>1203</v>
      </c>
      <c r="C53" s="84" t="s">
        <v>1197</v>
      </c>
      <c r="D53" s="78" t="s">
        <v>1193</v>
      </c>
      <c r="E53" s="32"/>
      <c r="F53" s="32"/>
      <c r="G53" s="36"/>
      <c r="H53" s="36"/>
      <c r="I53" s="301"/>
      <c r="J53" s="112" t="s">
        <v>1200</v>
      </c>
      <c r="K53" s="78"/>
      <c r="L53" s="63"/>
      <c r="M53" s="63"/>
    </row>
    <row r="54" spans="1:13" ht="21" customHeight="1" x14ac:dyDescent="0.55000000000000004">
      <c r="A54" s="90"/>
      <c r="B54" s="77"/>
      <c r="C54" s="84"/>
      <c r="D54" s="78" t="s">
        <v>1204</v>
      </c>
      <c r="E54" s="32"/>
      <c r="F54" s="32"/>
      <c r="G54" s="36"/>
      <c r="H54" s="36"/>
      <c r="I54" s="301"/>
      <c r="J54" s="112"/>
      <c r="K54" s="78"/>
      <c r="L54" s="63"/>
      <c r="M54" s="63"/>
    </row>
    <row r="55" spans="1:13" ht="21" customHeight="1" x14ac:dyDescent="0.55000000000000004">
      <c r="A55" s="91"/>
      <c r="B55" s="81"/>
      <c r="C55" s="108"/>
      <c r="D55" s="82"/>
      <c r="E55" s="321"/>
      <c r="F55" s="321"/>
      <c r="G55" s="322"/>
      <c r="H55" s="322"/>
      <c r="I55" s="34"/>
      <c r="J55" s="112"/>
      <c r="K55" s="78"/>
      <c r="L55" s="63"/>
      <c r="M55" s="63"/>
    </row>
    <row r="56" spans="1:13" ht="21" customHeight="1" x14ac:dyDescent="0.55000000000000004">
      <c r="A56" s="89">
        <f>A51+1</f>
        <v>9</v>
      </c>
      <c r="B56" s="113" t="s">
        <v>1205</v>
      </c>
      <c r="C56" s="114" t="s">
        <v>1208</v>
      </c>
      <c r="D56" s="115" t="s">
        <v>1211</v>
      </c>
      <c r="E56" s="33">
        <v>50000</v>
      </c>
      <c r="F56" s="33">
        <v>50000</v>
      </c>
      <c r="G56" s="33">
        <v>50000</v>
      </c>
      <c r="H56" s="33">
        <v>50000</v>
      </c>
      <c r="I56" s="38">
        <v>50000</v>
      </c>
      <c r="J56" s="94" t="s">
        <v>1215</v>
      </c>
      <c r="K56" s="94" t="s">
        <v>1217</v>
      </c>
      <c r="L56" s="116" t="s">
        <v>939</v>
      </c>
      <c r="M56" s="62" t="s">
        <v>1137</v>
      </c>
    </row>
    <row r="57" spans="1:13" ht="21" customHeight="1" x14ac:dyDescent="0.55000000000000004">
      <c r="A57" s="90"/>
      <c r="B57" s="84" t="s">
        <v>1206</v>
      </c>
      <c r="C57" s="77" t="s">
        <v>1209</v>
      </c>
      <c r="D57" s="115" t="s">
        <v>601</v>
      </c>
      <c r="E57" s="32"/>
      <c r="F57" s="32"/>
      <c r="G57" s="36"/>
      <c r="H57" s="36"/>
      <c r="I57" s="301"/>
      <c r="J57" s="78" t="s">
        <v>1216</v>
      </c>
      <c r="K57" s="78" t="s">
        <v>1218</v>
      </c>
      <c r="L57" s="117"/>
      <c r="M57" s="66" t="s">
        <v>706</v>
      </c>
    </row>
    <row r="58" spans="1:13" ht="21" customHeight="1" x14ac:dyDescent="0.55000000000000004">
      <c r="A58" s="90"/>
      <c r="B58" s="84" t="s">
        <v>1207</v>
      </c>
      <c r="C58" s="77" t="s">
        <v>1210</v>
      </c>
      <c r="D58" s="78" t="s">
        <v>1212</v>
      </c>
      <c r="E58" s="32"/>
      <c r="F58" s="32"/>
      <c r="G58" s="36"/>
      <c r="H58" s="36"/>
      <c r="I58" s="301"/>
      <c r="J58" s="78" t="s">
        <v>1157</v>
      </c>
      <c r="K58" s="78" t="s">
        <v>1219</v>
      </c>
      <c r="L58" s="117"/>
      <c r="M58" s="63"/>
    </row>
    <row r="59" spans="1:13" ht="21" customHeight="1" x14ac:dyDescent="0.55000000000000004">
      <c r="A59" s="90"/>
      <c r="B59" s="84"/>
      <c r="C59" s="77"/>
      <c r="D59" s="78" t="s">
        <v>1214</v>
      </c>
      <c r="E59" s="32"/>
      <c r="F59" s="32"/>
      <c r="G59" s="36"/>
      <c r="H59" s="36"/>
      <c r="I59" s="301"/>
      <c r="J59" s="78"/>
      <c r="K59" s="78" t="s">
        <v>1220</v>
      </c>
      <c r="L59" s="117"/>
      <c r="M59" s="63"/>
    </row>
    <row r="60" spans="1:13" ht="21" customHeight="1" x14ac:dyDescent="0.55000000000000004">
      <c r="A60" s="90"/>
      <c r="B60" s="84"/>
      <c r="C60" s="77"/>
      <c r="D60" s="78" t="s">
        <v>1213</v>
      </c>
      <c r="E60" s="32"/>
      <c r="F60" s="32"/>
      <c r="G60" s="36"/>
      <c r="H60" s="36"/>
      <c r="I60" s="301"/>
      <c r="J60" s="78"/>
      <c r="K60" s="78"/>
      <c r="L60" s="117"/>
      <c r="M60" s="63"/>
    </row>
    <row r="61" spans="1:13" ht="21" customHeight="1" x14ac:dyDescent="0.55000000000000004">
      <c r="A61" s="89">
        <f>A56+1</f>
        <v>10</v>
      </c>
      <c r="B61" s="59" t="s">
        <v>1820</v>
      </c>
      <c r="C61" s="118" t="s">
        <v>1822</v>
      </c>
      <c r="D61" s="119" t="s">
        <v>1823</v>
      </c>
      <c r="E61" s="33">
        <f>E56</f>
        <v>50000</v>
      </c>
      <c r="F61" s="33">
        <f t="shared" ref="F61:I61" si="0">F56</f>
        <v>50000</v>
      </c>
      <c r="G61" s="33">
        <f t="shared" si="0"/>
        <v>50000</v>
      </c>
      <c r="H61" s="33">
        <f t="shared" si="0"/>
        <v>50000</v>
      </c>
      <c r="I61" s="33">
        <f t="shared" si="0"/>
        <v>50000</v>
      </c>
      <c r="J61" s="94"/>
      <c r="K61" s="94"/>
      <c r="L61" s="116"/>
      <c r="M61" s="62"/>
    </row>
    <row r="62" spans="1:13" ht="21" customHeight="1" x14ac:dyDescent="0.55000000000000004">
      <c r="A62" s="90"/>
      <c r="B62" s="77" t="s">
        <v>1821</v>
      </c>
      <c r="C62" s="84" t="s">
        <v>816</v>
      </c>
      <c r="D62" s="120" t="s">
        <v>1824</v>
      </c>
      <c r="E62" s="32"/>
      <c r="F62" s="32"/>
      <c r="G62" s="36"/>
      <c r="H62" s="36"/>
      <c r="I62" s="301"/>
      <c r="J62" s="78"/>
      <c r="K62" s="78"/>
      <c r="L62" s="117"/>
      <c r="M62" s="66"/>
    </row>
    <row r="63" spans="1:13" ht="21" customHeight="1" x14ac:dyDescent="0.55000000000000004">
      <c r="A63" s="90"/>
      <c r="B63" s="77" t="s">
        <v>816</v>
      </c>
      <c r="C63" s="84"/>
      <c r="D63" s="78" t="s">
        <v>1825</v>
      </c>
      <c r="E63" s="32"/>
      <c r="F63" s="32"/>
      <c r="G63" s="36"/>
      <c r="H63" s="36"/>
      <c r="I63" s="301"/>
      <c r="J63" s="78"/>
      <c r="K63" s="78"/>
      <c r="L63" s="117"/>
      <c r="M63" s="63"/>
    </row>
    <row r="64" spans="1:13" ht="21" customHeight="1" x14ac:dyDescent="0.55000000000000004">
      <c r="A64" s="90"/>
      <c r="B64" s="77"/>
      <c r="C64" s="84"/>
      <c r="D64" s="78"/>
      <c r="E64" s="302">
        <f>SUM(E46:E63)</f>
        <v>160000</v>
      </c>
      <c r="F64" s="302">
        <f>SUM(F46:F63)</f>
        <v>160000</v>
      </c>
      <c r="G64" s="340">
        <f>SUM(G46:G63)</f>
        <v>160000</v>
      </c>
      <c r="H64" s="340">
        <f>SUM(H46:H63)</f>
        <v>160000</v>
      </c>
      <c r="I64" s="341">
        <f>SUM(I46:I63)</f>
        <v>160000</v>
      </c>
      <c r="J64" s="78"/>
      <c r="K64" s="78"/>
      <c r="L64" s="121"/>
      <c r="M64" s="63"/>
    </row>
    <row r="65" spans="1:13" ht="21" customHeight="1" x14ac:dyDescent="0.55000000000000004">
      <c r="A65" s="572" t="s">
        <v>775</v>
      </c>
      <c r="B65" s="572"/>
      <c r="C65" s="572"/>
      <c r="D65" s="572"/>
      <c r="E65" s="333">
        <f>A61</f>
        <v>10</v>
      </c>
      <c r="F65" s="333">
        <v>10</v>
      </c>
      <c r="G65" s="333">
        <v>10</v>
      </c>
      <c r="H65" s="333">
        <v>10</v>
      </c>
      <c r="I65" s="333">
        <v>10</v>
      </c>
      <c r="J65" s="81"/>
      <c r="K65" s="123">
        <f>I65+H65+G65+F65+E65</f>
        <v>50</v>
      </c>
      <c r="L65" s="124"/>
      <c r="M65" s="67"/>
    </row>
    <row r="66" spans="1:13" ht="21" customHeight="1" x14ac:dyDescent="0.55000000000000004">
      <c r="A66" s="572" t="s">
        <v>1507</v>
      </c>
      <c r="B66" s="572"/>
      <c r="C66" s="572"/>
      <c r="D66" s="572"/>
      <c r="E66" s="334">
        <f>E64+E43+E20</f>
        <v>340000</v>
      </c>
      <c r="F66" s="334">
        <f>F61+F56+F51+F46+F39+F34+F29+F24+F16+F11</f>
        <v>340000</v>
      </c>
      <c r="G66" s="334">
        <f>G61+G56+G51+G46+G39+G34+G29+G24+G16+G11</f>
        <v>340000</v>
      </c>
      <c r="H66" s="334">
        <f>H61+H56+H51+H46+H39+H34+H29+H24+H16+H11</f>
        <v>340000</v>
      </c>
      <c r="I66" s="334">
        <f>I61+I56+I51+I46+I39+I34+I29+I24+I16+I11</f>
        <v>340000</v>
      </c>
      <c r="J66" s="125"/>
      <c r="K66" s="126">
        <f>I66+H66+G66+F66+E66</f>
        <v>1700000</v>
      </c>
      <c r="L66" s="127"/>
      <c r="M66" s="128"/>
    </row>
    <row r="67" spans="1:13" ht="21" customHeight="1" x14ac:dyDescent="0.55000000000000004">
      <c r="A67" s="526">
        <f>A45+1</f>
        <v>72</v>
      </c>
      <c r="B67" s="526"/>
      <c r="C67" s="526"/>
      <c r="D67" s="526"/>
      <c r="E67" s="526"/>
      <c r="F67" s="526"/>
      <c r="G67" s="526"/>
      <c r="H67" s="526"/>
      <c r="I67" s="526"/>
      <c r="J67" s="526"/>
      <c r="K67" s="526"/>
      <c r="L67" s="526"/>
      <c r="M67" s="526"/>
    </row>
    <row r="68" spans="1:13" ht="21" customHeight="1" x14ac:dyDescent="0.55000000000000004">
      <c r="A68" s="556" t="s">
        <v>389</v>
      </c>
      <c r="B68" s="556"/>
      <c r="C68" s="556"/>
      <c r="D68" s="556"/>
      <c r="E68" s="556"/>
      <c r="F68" s="556"/>
      <c r="G68" s="556"/>
      <c r="H68" s="556"/>
      <c r="I68" s="556"/>
      <c r="J68" s="556"/>
      <c r="K68" s="556"/>
      <c r="L68" s="556"/>
      <c r="M68" s="556"/>
    </row>
    <row r="69" spans="1:13" ht="21" customHeight="1" x14ac:dyDescent="0.55000000000000004">
      <c r="A69" s="57">
        <v>1</v>
      </c>
      <c r="B69" s="129" t="s">
        <v>390</v>
      </c>
      <c r="C69" s="59" t="s">
        <v>391</v>
      </c>
      <c r="D69" s="130" t="s">
        <v>394</v>
      </c>
      <c r="E69" s="11">
        <v>10000</v>
      </c>
      <c r="F69" s="11">
        <v>10000</v>
      </c>
      <c r="G69" s="11">
        <v>10000</v>
      </c>
      <c r="H69" s="11">
        <v>10000</v>
      </c>
      <c r="I69" s="11">
        <v>10000</v>
      </c>
      <c r="J69" s="61" t="s">
        <v>396</v>
      </c>
      <c r="K69" s="113" t="s">
        <v>399</v>
      </c>
      <c r="L69" s="57" t="s">
        <v>100</v>
      </c>
      <c r="M69" s="62" t="s">
        <v>35</v>
      </c>
    </row>
    <row r="70" spans="1:13" ht="21" customHeight="1" x14ac:dyDescent="0.55000000000000004">
      <c r="A70" s="63"/>
      <c r="B70" s="132" t="s">
        <v>401</v>
      </c>
      <c r="C70" s="64" t="s">
        <v>392</v>
      </c>
      <c r="D70" s="133" t="s">
        <v>395</v>
      </c>
      <c r="E70" s="16"/>
      <c r="F70" s="16"/>
      <c r="G70" s="16"/>
      <c r="H70" s="16"/>
      <c r="I70" s="16"/>
      <c r="J70" s="65" t="s">
        <v>397</v>
      </c>
      <c r="K70" s="134" t="s">
        <v>400</v>
      </c>
      <c r="L70" s="63"/>
      <c r="M70" s="66"/>
    </row>
    <row r="71" spans="1:13" ht="21" customHeight="1" x14ac:dyDescent="0.55000000000000004">
      <c r="A71" s="63"/>
      <c r="B71" s="132"/>
      <c r="C71" s="64" t="s">
        <v>393</v>
      </c>
      <c r="D71" s="133"/>
      <c r="E71" s="16"/>
      <c r="F71" s="16"/>
      <c r="G71" s="16"/>
      <c r="H71" s="16"/>
      <c r="I71" s="16"/>
      <c r="J71" s="65" t="s">
        <v>398</v>
      </c>
      <c r="K71" s="134"/>
      <c r="L71" s="63"/>
      <c r="M71" s="66"/>
    </row>
    <row r="72" spans="1:13" ht="21" customHeight="1" x14ac:dyDescent="0.55000000000000004">
      <c r="A72" s="67"/>
      <c r="B72" s="135"/>
      <c r="C72" s="68"/>
      <c r="D72" s="136"/>
      <c r="E72" s="17"/>
      <c r="F72" s="17"/>
      <c r="G72" s="17"/>
      <c r="H72" s="17"/>
      <c r="I72" s="17"/>
      <c r="J72" s="70"/>
      <c r="K72" s="71"/>
      <c r="L72" s="67"/>
      <c r="M72" s="137"/>
    </row>
    <row r="73" spans="1:13" ht="21" customHeight="1" x14ac:dyDescent="0.55000000000000004">
      <c r="A73" s="57">
        <f>A69+1</f>
        <v>2</v>
      </c>
      <c r="B73" s="129" t="s">
        <v>390</v>
      </c>
      <c r="C73" s="59" t="s">
        <v>391</v>
      </c>
      <c r="D73" s="130" t="s">
        <v>404</v>
      </c>
      <c r="E73" s="11">
        <v>10000</v>
      </c>
      <c r="F73" s="11">
        <v>10000</v>
      </c>
      <c r="G73" s="11">
        <v>10000</v>
      </c>
      <c r="H73" s="11">
        <v>10000</v>
      </c>
      <c r="I73" s="11">
        <v>10000</v>
      </c>
      <c r="J73" s="61" t="s">
        <v>396</v>
      </c>
      <c r="K73" s="113" t="s">
        <v>399</v>
      </c>
      <c r="L73" s="57" t="s">
        <v>100</v>
      </c>
      <c r="M73" s="62" t="s">
        <v>35</v>
      </c>
    </row>
    <row r="74" spans="1:13" ht="21" customHeight="1" x14ac:dyDescent="0.55000000000000004">
      <c r="A74" s="63"/>
      <c r="B74" s="132" t="s">
        <v>402</v>
      </c>
      <c r="C74" s="64" t="s">
        <v>392</v>
      </c>
      <c r="D74" s="133" t="s">
        <v>395</v>
      </c>
      <c r="E74" s="16"/>
      <c r="F74" s="16"/>
      <c r="G74" s="16"/>
      <c r="H74" s="16"/>
      <c r="I74" s="16"/>
      <c r="J74" s="65" t="s">
        <v>397</v>
      </c>
      <c r="K74" s="134" t="s">
        <v>400</v>
      </c>
      <c r="L74" s="63"/>
      <c r="M74" s="66"/>
    </row>
    <row r="75" spans="1:13" ht="21" customHeight="1" x14ac:dyDescent="0.55000000000000004">
      <c r="A75" s="63"/>
      <c r="B75" s="132"/>
      <c r="C75" s="64" t="s">
        <v>393</v>
      </c>
      <c r="D75" s="133"/>
      <c r="E75" s="16"/>
      <c r="F75" s="16"/>
      <c r="G75" s="16"/>
      <c r="H75" s="16"/>
      <c r="I75" s="16"/>
      <c r="J75" s="65" t="s">
        <v>398</v>
      </c>
      <c r="K75" s="134"/>
      <c r="L75" s="63"/>
      <c r="M75" s="66"/>
    </row>
    <row r="76" spans="1:13" ht="21" customHeight="1" x14ac:dyDescent="0.55000000000000004">
      <c r="A76" s="67"/>
      <c r="B76" s="135"/>
      <c r="C76" s="68"/>
      <c r="D76" s="136"/>
      <c r="E76" s="17"/>
      <c r="F76" s="17"/>
      <c r="G76" s="17"/>
      <c r="H76" s="17"/>
      <c r="I76" s="17"/>
      <c r="J76" s="70"/>
      <c r="K76" s="71"/>
      <c r="L76" s="67"/>
      <c r="M76" s="137"/>
    </row>
    <row r="77" spans="1:13" ht="21" customHeight="1" x14ac:dyDescent="0.55000000000000004">
      <c r="A77" s="57">
        <f>A73+1</f>
        <v>3</v>
      </c>
      <c r="B77" s="129" t="s">
        <v>390</v>
      </c>
      <c r="C77" s="59" t="s">
        <v>391</v>
      </c>
      <c r="D77" s="130" t="s">
        <v>404</v>
      </c>
      <c r="E77" s="11">
        <v>10000</v>
      </c>
      <c r="F77" s="11">
        <v>10000</v>
      </c>
      <c r="G77" s="11">
        <v>10000</v>
      </c>
      <c r="H77" s="11">
        <v>10000</v>
      </c>
      <c r="I77" s="11">
        <v>10000</v>
      </c>
      <c r="J77" s="61" t="s">
        <v>396</v>
      </c>
      <c r="K77" s="113" t="s">
        <v>399</v>
      </c>
      <c r="L77" s="57" t="s">
        <v>100</v>
      </c>
      <c r="M77" s="62" t="s">
        <v>35</v>
      </c>
    </row>
    <row r="78" spans="1:13" ht="21" customHeight="1" x14ac:dyDescent="0.55000000000000004">
      <c r="A78" s="63"/>
      <c r="B78" s="132" t="s">
        <v>403</v>
      </c>
      <c r="C78" s="64" t="s">
        <v>392</v>
      </c>
      <c r="D78" s="133" t="s">
        <v>395</v>
      </c>
      <c r="E78" s="16"/>
      <c r="F78" s="16"/>
      <c r="G78" s="16"/>
      <c r="H78" s="16"/>
      <c r="I78" s="16"/>
      <c r="J78" s="65" t="s">
        <v>397</v>
      </c>
      <c r="K78" s="134" t="s">
        <v>400</v>
      </c>
      <c r="L78" s="63"/>
      <c r="M78" s="66"/>
    </row>
    <row r="79" spans="1:13" ht="21" customHeight="1" x14ac:dyDescent="0.55000000000000004">
      <c r="A79" s="63"/>
      <c r="B79" s="132"/>
      <c r="C79" s="64" t="s">
        <v>393</v>
      </c>
      <c r="D79" s="133"/>
      <c r="E79" s="16"/>
      <c r="F79" s="16"/>
      <c r="G79" s="16"/>
      <c r="H79" s="16"/>
      <c r="I79" s="16"/>
      <c r="J79" s="65" t="s">
        <v>398</v>
      </c>
      <c r="K79" s="134"/>
      <c r="L79" s="63"/>
      <c r="M79" s="66"/>
    </row>
    <row r="80" spans="1:13" ht="21" customHeight="1" x14ac:dyDescent="0.55000000000000004">
      <c r="A80" s="67"/>
      <c r="B80" s="135"/>
      <c r="C80" s="68"/>
      <c r="D80" s="136"/>
      <c r="E80" s="17"/>
      <c r="F80" s="17"/>
      <c r="G80" s="17"/>
      <c r="H80" s="17"/>
      <c r="I80" s="17"/>
      <c r="J80" s="70"/>
      <c r="K80" s="71"/>
      <c r="L80" s="67"/>
      <c r="M80" s="137"/>
    </row>
    <row r="81" spans="1:13" ht="21" customHeight="1" x14ac:dyDescent="0.55000000000000004">
      <c r="A81" s="57">
        <f>A77+1</f>
        <v>4</v>
      </c>
      <c r="B81" s="129" t="s">
        <v>390</v>
      </c>
      <c r="C81" s="59" t="s">
        <v>391</v>
      </c>
      <c r="D81" s="130" t="s">
        <v>404</v>
      </c>
      <c r="E81" s="11">
        <v>100000</v>
      </c>
      <c r="F81" s="11">
        <v>100000</v>
      </c>
      <c r="G81" s="11">
        <v>100000</v>
      </c>
      <c r="H81" s="11">
        <v>100000</v>
      </c>
      <c r="I81" s="11">
        <v>100000</v>
      </c>
      <c r="J81" s="61" t="s">
        <v>396</v>
      </c>
      <c r="K81" s="113" t="s">
        <v>399</v>
      </c>
      <c r="L81" s="57" t="s">
        <v>100</v>
      </c>
      <c r="M81" s="62" t="s">
        <v>35</v>
      </c>
    </row>
    <row r="82" spans="1:13" ht="21" customHeight="1" x14ac:dyDescent="0.55000000000000004">
      <c r="A82" s="63"/>
      <c r="B82" s="132" t="s">
        <v>1828</v>
      </c>
      <c r="C82" s="64" t="s">
        <v>392</v>
      </c>
      <c r="D82" s="133" t="s">
        <v>395</v>
      </c>
      <c r="E82" s="16"/>
      <c r="F82" s="16"/>
      <c r="G82" s="16"/>
      <c r="H82" s="16"/>
      <c r="I82" s="16"/>
      <c r="J82" s="65" t="s">
        <v>397</v>
      </c>
      <c r="K82" s="134" t="s">
        <v>400</v>
      </c>
      <c r="L82" s="63"/>
      <c r="M82" s="66"/>
    </row>
    <row r="83" spans="1:13" ht="21" customHeight="1" x14ac:dyDescent="0.55000000000000004">
      <c r="A83" s="63"/>
      <c r="B83" s="132" t="s">
        <v>1936</v>
      </c>
      <c r="C83" s="64" t="s">
        <v>393</v>
      </c>
      <c r="D83" s="133"/>
      <c r="E83" s="16"/>
      <c r="F83" s="16"/>
      <c r="G83" s="16"/>
      <c r="H83" s="16"/>
      <c r="I83" s="16"/>
      <c r="J83" s="65" t="s">
        <v>398</v>
      </c>
      <c r="K83" s="134"/>
      <c r="L83" s="63"/>
      <c r="M83" s="66"/>
    </row>
    <row r="84" spans="1:13" ht="21" customHeight="1" x14ac:dyDescent="0.55000000000000004">
      <c r="A84" s="63"/>
      <c r="B84" s="132" t="s">
        <v>1937</v>
      </c>
      <c r="C84" s="64"/>
      <c r="D84" s="133"/>
      <c r="E84" s="16"/>
      <c r="F84" s="16"/>
      <c r="G84" s="16"/>
      <c r="H84" s="16"/>
      <c r="I84" s="16"/>
      <c r="J84" s="65"/>
      <c r="K84" s="134"/>
      <c r="L84" s="63"/>
      <c r="M84" s="66"/>
    </row>
    <row r="85" spans="1:13" ht="21" customHeight="1" x14ac:dyDescent="0.55000000000000004">
      <c r="A85" s="555" t="s">
        <v>1503</v>
      </c>
      <c r="B85" s="555"/>
      <c r="C85" s="555"/>
      <c r="D85" s="555"/>
      <c r="E85" s="138">
        <f>A81</f>
        <v>4</v>
      </c>
      <c r="F85" s="138">
        <v>4</v>
      </c>
      <c r="G85" s="138">
        <v>4</v>
      </c>
      <c r="H85" s="138">
        <v>4</v>
      </c>
      <c r="I85" s="138">
        <v>4</v>
      </c>
      <c r="J85" s="128"/>
      <c r="K85" s="128"/>
      <c r="L85" s="128"/>
      <c r="M85" s="139"/>
    </row>
    <row r="86" spans="1:13" ht="21" customHeight="1" x14ac:dyDescent="0.55000000000000004">
      <c r="A86" s="555" t="s">
        <v>1507</v>
      </c>
      <c r="B86" s="555"/>
      <c r="C86" s="555"/>
      <c r="D86" s="555"/>
      <c r="E86" s="286">
        <f>E81+E77+E73+E69</f>
        <v>130000</v>
      </c>
      <c r="F86" s="286">
        <f t="shared" ref="F86:I86" si="1">F81+F77+F73+F69</f>
        <v>130000</v>
      </c>
      <c r="G86" s="286">
        <f t="shared" si="1"/>
        <v>130000</v>
      </c>
      <c r="H86" s="286">
        <f t="shared" si="1"/>
        <v>130000</v>
      </c>
      <c r="I86" s="286">
        <f t="shared" si="1"/>
        <v>130000</v>
      </c>
      <c r="J86" s="128"/>
      <c r="K86" s="128"/>
      <c r="L86" s="128"/>
      <c r="M86" s="139"/>
    </row>
    <row r="87" spans="1:13" ht="21" customHeight="1" x14ac:dyDescent="0.55000000000000004">
      <c r="A87" s="555" t="s">
        <v>1751</v>
      </c>
      <c r="B87" s="555"/>
      <c r="C87" s="555"/>
      <c r="D87" s="555"/>
      <c r="E87" s="138">
        <f t="shared" ref="E87:I88" si="2">E85+E65</f>
        <v>14</v>
      </c>
      <c r="F87" s="138">
        <f t="shared" si="2"/>
        <v>14</v>
      </c>
      <c r="G87" s="138">
        <f t="shared" si="2"/>
        <v>14</v>
      </c>
      <c r="H87" s="138">
        <f t="shared" si="2"/>
        <v>14</v>
      </c>
      <c r="I87" s="138">
        <f t="shared" si="2"/>
        <v>14</v>
      </c>
      <c r="J87" s="128"/>
      <c r="K87" s="128"/>
      <c r="L87" s="128"/>
      <c r="M87" s="139"/>
    </row>
    <row r="88" spans="1:13" ht="21" customHeight="1" x14ac:dyDescent="0.55000000000000004">
      <c r="A88" s="555" t="s">
        <v>1752</v>
      </c>
      <c r="B88" s="555"/>
      <c r="C88" s="555"/>
      <c r="D88" s="555"/>
      <c r="E88" s="286">
        <f t="shared" si="2"/>
        <v>470000</v>
      </c>
      <c r="F88" s="286">
        <f t="shared" si="2"/>
        <v>470000</v>
      </c>
      <c r="G88" s="286">
        <f t="shared" si="2"/>
        <v>470000</v>
      </c>
      <c r="H88" s="286">
        <f t="shared" si="2"/>
        <v>470000</v>
      </c>
      <c r="I88" s="286">
        <f t="shared" si="2"/>
        <v>470000</v>
      </c>
      <c r="J88" s="128"/>
      <c r="K88" s="128"/>
      <c r="L88" s="128"/>
      <c r="M88" s="139"/>
    </row>
  </sheetData>
  <mergeCells count="18">
    <mergeCell ref="A88:D88"/>
    <mergeCell ref="A67:M67"/>
    <mergeCell ref="A68:M68"/>
    <mergeCell ref="A85:D85"/>
    <mergeCell ref="A86:D86"/>
    <mergeCell ref="A87:D87"/>
    <mergeCell ref="A6:M6"/>
    <mergeCell ref="A1:M1"/>
    <mergeCell ref="A2:M2"/>
    <mergeCell ref="A3:M3"/>
    <mergeCell ref="A4:M4"/>
    <mergeCell ref="A5:M5"/>
    <mergeCell ref="A23:M23"/>
    <mergeCell ref="A45:M45"/>
    <mergeCell ref="A66:D66"/>
    <mergeCell ref="A7:M7"/>
    <mergeCell ref="E8:I8"/>
    <mergeCell ref="A65:D65"/>
  </mergeCells>
  <phoneticPr fontId="2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450E9-1BF9-4A72-A90F-4D5EDE165FDA}">
  <dimension ref="A1:M73"/>
  <sheetViews>
    <sheetView topLeftCell="A40" workbookViewId="0">
      <selection activeCell="B26" sqref="B26"/>
    </sheetView>
  </sheetViews>
  <sheetFormatPr defaultColWidth="9" defaultRowHeight="21" customHeight="1" x14ac:dyDescent="0.55000000000000004"/>
  <cols>
    <col min="1" max="1" width="3.375" style="44" customWidth="1"/>
    <col min="2" max="2" width="24.625" style="113" bestFit="1" customWidth="1"/>
    <col min="3" max="3" width="17" style="44" customWidth="1"/>
    <col min="4" max="4" width="15.125" style="44" customWidth="1"/>
    <col min="5" max="5" width="9.375" style="44" customWidth="1"/>
    <col min="6" max="6" width="8.625" style="44" customWidth="1"/>
    <col min="7" max="7" width="8.875" style="44" customWidth="1"/>
    <col min="8" max="8" width="9.125" style="44" customWidth="1"/>
    <col min="9" max="9" width="8.75" style="44" customWidth="1"/>
    <col min="10" max="10" width="10.375" style="44" customWidth="1"/>
    <col min="11" max="11" width="9.25" style="44" customWidth="1"/>
    <col min="12" max="12" width="8.375" style="44" customWidth="1"/>
    <col min="13" max="13" width="10.25" style="44" customWidth="1"/>
    <col min="14" max="16384" width="9" style="44"/>
  </cols>
  <sheetData>
    <row r="1" spans="1:13" ht="21" customHeight="1" x14ac:dyDescent="0.55000000000000004">
      <c r="A1" s="531" t="s">
        <v>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ht="21" customHeight="1" x14ac:dyDescent="0.55000000000000004">
      <c r="A2" s="531" t="s">
        <v>18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ht="21" customHeight="1" x14ac:dyDescent="0.55000000000000004">
      <c r="A3" s="531" t="s">
        <v>4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</row>
    <row r="4" spans="1:13" ht="21" customHeight="1" x14ac:dyDescent="0.55000000000000004">
      <c r="A4" s="562" t="s">
        <v>1980</v>
      </c>
      <c r="B4" s="562"/>
      <c r="C4" s="562"/>
      <c r="D4" s="562"/>
      <c r="E4" s="562"/>
      <c r="F4" s="562"/>
      <c r="G4" s="562"/>
      <c r="H4" s="562"/>
      <c r="I4" s="562"/>
      <c r="J4" s="562"/>
      <c r="K4" s="562"/>
      <c r="L4" s="562"/>
      <c r="M4" s="562"/>
    </row>
    <row r="5" spans="1:13" ht="21" customHeight="1" x14ac:dyDescent="0.55000000000000004">
      <c r="A5" s="563" t="s">
        <v>813</v>
      </c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</row>
    <row r="6" spans="1:13" ht="21" customHeight="1" x14ac:dyDescent="0.55000000000000004">
      <c r="A6" s="562" t="s">
        <v>1656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</row>
    <row r="7" spans="1:13" ht="21" customHeight="1" x14ac:dyDescent="0.55000000000000004">
      <c r="A7" s="560" t="s">
        <v>1663</v>
      </c>
      <c r="B7" s="560"/>
      <c r="C7" s="560"/>
      <c r="D7" s="560"/>
      <c r="E7" s="560"/>
      <c r="F7" s="560"/>
      <c r="G7" s="560"/>
      <c r="H7" s="560"/>
      <c r="I7" s="560"/>
      <c r="J7" s="560"/>
      <c r="K7" s="560"/>
      <c r="L7" s="560"/>
      <c r="M7" s="560"/>
    </row>
    <row r="8" spans="1:13" ht="21" customHeight="1" x14ac:dyDescent="0.55000000000000004">
      <c r="A8" s="45"/>
      <c r="B8" s="46"/>
      <c r="C8" s="45"/>
      <c r="D8" s="45"/>
      <c r="E8" s="561" t="s">
        <v>10</v>
      </c>
      <c r="F8" s="561"/>
      <c r="G8" s="561"/>
      <c r="H8" s="561"/>
      <c r="I8" s="535"/>
      <c r="J8" s="45" t="s">
        <v>11</v>
      </c>
      <c r="K8" s="62"/>
      <c r="L8" s="62"/>
      <c r="M8" s="62"/>
    </row>
    <row r="9" spans="1:13" ht="21" customHeight="1" x14ac:dyDescent="0.55000000000000004">
      <c r="A9" s="48" t="s">
        <v>5</v>
      </c>
      <c r="B9" s="49" t="s">
        <v>0</v>
      </c>
      <c r="C9" s="48" t="s">
        <v>6</v>
      </c>
      <c r="D9" s="48" t="s">
        <v>7</v>
      </c>
      <c r="E9" s="51">
        <v>2566</v>
      </c>
      <c r="F9" s="52">
        <v>2567</v>
      </c>
      <c r="G9" s="45">
        <v>2568</v>
      </c>
      <c r="H9" s="45">
        <v>2569</v>
      </c>
      <c r="I9" s="51">
        <v>2570</v>
      </c>
      <c r="J9" s="48" t="s">
        <v>12</v>
      </c>
      <c r="K9" s="66" t="s">
        <v>15</v>
      </c>
      <c r="L9" s="66" t="s">
        <v>17</v>
      </c>
      <c r="M9" s="66" t="s">
        <v>13</v>
      </c>
    </row>
    <row r="10" spans="1:13" ht="21" customHeight="1" x14ac:dyDescent="0.55000000000000004">
      <c r="A10" s="48"/>
      <c r="B10" s="49"/>
      <c r="C10" s="48"/>
      <c r="D10" s="50" t="s">
        <v>8</v>
      </c>
      <c r="E10" s="54" t="s">
        <v>9</v>
      </c>
      <c r="F10" s="55" t="s">
        <v>9</v>
      </c>
      <c r="G10" s="48" t="s">
        <v>9</v>
      </c>
      <c r="H10" s="48" t="s">
        <v>9</v>
      </c>
      <c r="I10" s="54" t="s">
        <v>9</v>
      </c>
      <c r="J10" s="48"/>
      <c r="K10" s="137" t="s">
        <v>16</v>
      </c>
      <c r="L10" s="66" t="s">
        <v>0</v>
      </c>
      <c r="M10" s="66" t="s">
        <v>14</v>
      </c>
    </row>
    <row r="11" spans="1:13" ht="21" customHeight="1" x14ac:dyDescent="0.55000000000000004">
      <c r="A11" s="57">
        <v>1</v>
      </c>
      <c r="B11" s="129" t="s">
        <v>405</v>
      </c>
      <c r="C11" s="57" t="s">
        <v>407</v>
      </c>
      <c r="D11" s="130" t="s">
        <v>410</v>
      </c>
      <c r="E11" s="31">
        <v>10000</v>
      </c>
      <c r="F11" s="31">
        <v>10000</v>
      </c>
      <c r="G11" s="31">
        <v>10000</v>
      </c>
      <c r="H11" s="31">
        <v>10000</v>
      </c>
      <c r="I11" s="31">
        <v>10000</v>
      </c>
      <c r="J11" s="61" t="s">
        <v>93</v>
      </c>
      <c r="K11" s="113" t="s">
        <v>415</v>
      </c>
      <c r="L11" s="57" t="s">
        <v>100</v>
      </c>
      <c r="M11" s="57" t="s">
        <v>420</v>
      </c>
    </row>
    <row r="12" spans="1:13" ht="21" customHeight="1" x14ac:dyDescent="0.55000000000000004">
      <c r="A12" s="63"/>
      <c r="B12" s="132" t="s">
        <v>406</v>
      </c>
      <c r="C12" s="63" t="s">
        <v>408</v>
      </c>
      <c r="D12" s="133" t="s">
        <v>411</v>
      </c>
      <c r="E12" s="292"/>
      <c r="F12" s="292"/>
      <c r="G12" s="292"/>
      <c r="H12" s="292"/>
      <c r="I12" s="292"/>
      <c r="J12" s="65" t="s">
        <v>412</v>
      </c>
      <c r="K12" s="134" t="s">
        <v>416</v>
      </c>
      <c r="L12" s="63"/>
      <c r="M12" s="63" t="s">
        <v>421</v>
      </c>
    </row>
    <row r="13" spans="1:13" ht="21" customHeight="1" x14ac:dyDescent="0.55000000000000004">
      <c r="A13" s="63"/>
      <c r="B13" s="132" t="s">
        <v>418</v>
      </c>
      <c r="C13" s="63" t="s">
        <v>409</v>
      </c>
      <c r="D13" s="133"/>
      <c r="E13" s="292"/>
      <c r="F13" s="292"/>
      <c r="G13" s="292"/>
      <c r="H13" s="292"/>
      <c r="I13" s="292"/>
      <c r="J13" s="65" t="s">
        <v>413</v>
      </c>
      <c r="K13" s="134" t="s">
        <v>417</v>
      </c>
      <c r="L13" s="63"/>
      <c r="M13" s="63"/>
    </row>
    <row r="14" spans="1:13" ht="21" customHeight="1" x14ac:dyDescent="0.55000000000000004">
      <c r="A14" s="67"/>
      <c r="B14" s="135"/>
      <c r="C14" s="67"/>
      <c r="D14" s="136"/>
      <c r="E14" s="297"/>
      <c r="F14" s="297"/>
      <c r="G14" s="297"/>
      <c r="H14" s="297"/>
      <c r="I14" s="297"/>
      <c r="J14" s="70" t="s">
        <v>414</v>
      </c>
      <c r="K14" s="71"/>
      <c r="L14" s="67"/>
      <c r="M14" s="67"/>
    </row>
    <row r="15" spans="1:13" ht="21" customHeight="1" x14ac:dyDescent="0.55000000000000004">
      <c r="A15" s="57">
        <f>A11+1</f>
        <v>2</v>
      </c>
      <c r="B15" s="129" t="s">
        <v>405</v>
      </c>
      <c r="C15" s="57" t="s">
        <v>407</v>
      </c>
      <c r="D15" s="130" t="s">
        <v>410</v>
      </c>
      <c r="E15" s="31">
        <v>10000</v>
      </c>
      <c r="F15" s="31">
        <v>10000</v>
      </c>
      <c r="G15" s="31">
        <v>10000</v>
      </c>
      <c r="H15" s="31">
        <v>10000</v>
      </c>
      <c r="I15" s="31">
        <v>10000</v>
      </c>
      <c r="J15" s="61" t="s">
        <v>93</v>
      </c>
      <c r="K15" s="208" t="s">
        <v>415</v>
      </c>
      <c r="L15" s="57" t="s">
        <v>100</v>
      </c>
      <c r="M15" s="57" t="s">
        <v>420</v>
      </c>
    </row>
    <row r="16" spans="1:13" ht="21" customHeight="1" x14ac:dyDescent="0.55000000000000004">
      <c r="A16" s="63"/>
      <c r="B16" s="132" t="s">
        <v>406</v>
      </c>
      <c r="C16" s="63" t="s">
        <v>408</v>
      </c>
      <c r="D16" s="133" t="s">
        <v>411</v>
      </c>
      <c r="E16" s="292"/>
      <c r="F16" s="292"/>
      <c r="G16" s="292"/>
      <c r="H16" s="292"/>
      <c r="I16" s="292"/>
      <c r="J16" s="65" t="s">
        <v>412</v>
      </c>
      <c r="K16" s="134" t="s">
        <v>416</v>
      </c>
      <c r="L16" s="63"/>
      <c r="M16" s="63" t="s">
        <v>421</v>
      </c>
    </row>
    <row r="17" spans="1:13" ht="21" customHeight="1" x14ac:dyDescent="0.55000000000000004">
      <c r="A17" s="63"/>
      <c r="B17" s="132" t="s">
        <v>419</v>
      </c>
      <c r="C17" s="63" t="s">
        <v>409</v>
      </c>
      <c r="D17" s="133"/>
      <c r="E17" s="292"/>
      <c r="F17" s="292"/>
      <c r="G17" s="292"/>
      <c r="H17" s="292"/>
      <c r="I17" s="292"/>
      <c r="J17" s="65" t="s">
        <v>413</v>
      </c>
      <c r="K17" s="134" t="s">
        <v>417</v>
      </c>
      <c r="L17" s="63"/>
      <c r="M17" s="63"/>
    </row>
    <row r="18" spans="1:13" ht="21" customHeight="1" x14ac:dyDescent="0.55000000000000004">
      <c r="A18" s="67"/>
      <c r="B18" s="135"/>
      <c r="C18" s="67"/>
      <c r="D18" s="136"/>
      <c r="E18" s="326">
        <f>SUM(E11:E17)</f>
        <v>20000</v>
      </c>
      <c r="F18" s="326">
        <f>SUM(F11:F17)</f>
        <v>20000</v>
      </c>
      <c r="G18" s="326">
        <f>SUM(G11:G17)</f>
        <v>20000</v>
      </c>
      <c r="H18" s="326">
        <f>SUM(H11:H17)</f>
        <v>20000</v>
      </c>
      <c r="I18" s="326">
        <f>SUM(I11:I17)</f>
        <v>20000</v>
      </c>
      <c r="J18" s="70" t="s">
        <v>414</v>
      </c>
      <c r="K18" s="71"/>
      <c r="L18" s="67"/>
      <c r="M18" s="67"/>
    </row>
    <row r="19" spans="1:13" ht="21" customHeight="1" x14ac:dyDescent="0.55000000000000004">
      <c r="D19" s="60"/>
      <c r="J19" s="60"/>
      <c r="K19" s="113"/>
    </row>
    <row r="20" spans="1:13" ht="21" customHeight="1" x14ac:dyDescent="0.55000000000000004">
      <c r="D20" s="60"/>
      <c r="J20" s="60"/>
      <c r="K20" s="113"/>
    </row>
    <row r="21" spans="1:13" ht="21" customHeight="1" x14ac:dyDescent="0.55000000000000004">
      <c r="D21" s="60"/>
      <c r="J21" s="60"/>
      <c r="K21" s="113"/>
    </row>
    <row r="22" spans="1:13" ht="21" customHeight="1" x14ac:dyDescent="0.55000000000000004">
      <c r="D22" s="60"/>
      <c r="J22" s="60"/>
      <c r="K22" s="113"/>
      <c r="M22" s="117"/>
    </row>
    <row r="23" spans="1:13" ht="21" customHeight="1" x14ac:dyDescent="0.55000000000000004">
      <c r="A23" s="570">
        <f>'ย 1 (2)'!A134:M134+2</f>
        <v>67</v>
      </c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3"/>
    </row>
    <row r="24" spans="1:13" ht="21" customHeight="1" x14ac:dyDescent="0.55000000000000004">
      <c r="A24" s="72">
        <f>A15+1</f>
        <v>3</v>
      </c>
      <c r="B24" s="73" t="s">
        <v>923</v>
      </c>
      <c r="C24" s="111" t="s">
        <v>924</v>
      </c>
      <c r="D24" s="74" t="s">
        <v>925</v>
      </c>
      <c r="E24" s="231"/>
      <c r="F24" s="231"/>
      <c r="G24" s="231"/>
      <c r="H24" s="231"/>
      <c r="I24" s="231"/>
      <c r="J24" s="232" t="s">
        <v>926</v>
      </c>
      <c r="K24" s="73" t="s">
        <v>927</v>
      </c>
      <c r="L24" s="233" t="s">
        <v>706</v>
      </c>
      <c r="M24" s="57" t="s">
        <v>420</v>
      </c>
    </row>
    <row r="25" spans="1:13" ht="21" customHeight="1" x14ac:dyDescent="0.55000000000000004">
      <c r="A25" s="76"/>
      <c r="B25" s="77" t="s">
        <v>928</v>
      </c>
      <c r="C25" s="112" t="s">
        <v>929</v>
      </c>
      <c r="D25" s="78" t="s">
        <v>1244</v>
      </c>
      <c r="E25" s="32">
        <v>30000</v>
      </c>
      <c r="F25" s="32">
        <v>30000</v>
      </c>
      <c r="G25" s="32">
        <v>30000</v>
      </c>
      <c r="H25" s="32">
        <v>30000</v>
      </c>
      <c r="I25" s="32">
        <v>30000</v>
      </c>
      <c r="J25" s="234" t="s">
        <v>930</v>
      </c>
      <c r="K25" s="77" t="s">
        <v>931</v>
      </c>
      <c r="L25" s="235" t="s">
        <v>450</v>
      </c>
      <c r="M25" s="63" t="s">
        <v>421</v>
      </c>
    </row>
    <row r="26" spans="1:13" ht="21" customHeight="1" x14ac:dyDescent="0.55000000000000004">
      <c r="A26" s="76"/>
      <c r="B26" s="77" t="s">
        <v>932</v>
      </c>
      <c r="C26" s="112"/>
      <c r="D26" s="78" t="s">
        <v>933</v>
      </c>
      <c r="E26" s="32">
        <v>30000</v>
      </c>
      <c r="F26" s="32">
        <v>30000</v>
      </c>
      <c r="G26" s="32">
        <v>30000</v>
      </c>
      <c r="H26" s="32">
        <v>30000</v>
      </c>
      <c r="I26" s="32">
        <v>30000</v>
      </c>
      <c r="J26" s="112" t="s">
        <v>710</v>
      </c>
      <c r="K26" s="77" t="s">
        <v>934</v>
      </c>
      <c r="L26" s="235" t="s">
        <v>935</v>
      </c>
      <c r="M26" s="63"/>
    </row>
    <row r="27" spans="1:13" ht="21" customHeight="1" x14ac:dyDescent="0.55000000000000004">
      <c r="A27" s="76"/>
      <c r="B27" s="77" t="s">
        <v>936</v>
      </c>
      <c r="C27" s="78"/>
      <c r="D27" s="78" t="s">
        <v>937</v>
      </c>
      <c r="E27" s="32">
        <v>40000</v>
      </c>
      <c r="F27" s="32">
        <v>40000</v>
      </c>
      <c r="G27" s="32">
        <v>40000</v>
      </c>
      <c r="H27" s="32">
        <v>40000</v>
      </c>
      <c r="I27" s="32">
        <v>40000</v>
      </c>
      <c r="J27" s="78"/>
      <c r="K27" s="77" t="s">
        <v>938</v>
      </c>
      <c r="L27" s="236" t="s">
        <v>939</v>
      </c>
      <c r="M27" s="63"/>
    </row>
    <row r="28" spans="1:13" ht="21" customHeight="1" x14ac:dyDescent="0.55000000000000004">
      <c r="A28" s="80"/>
      <c r="B28" s="81" t="s">
        <v>1829</v>
      </c>
      <c r="C28" s="82"/>
      <c r="D28" s="82"/>
      <c r="E28" s="321"/>
      <c r="F28" s="37"/>
      <c r="G28" s="37"/>
      <c r="H28" s="37"/>
      <c r="I28" s="37"/>
      <c r="J28" s="237"/>
      <c r="K28" s="82"/>
      <c r="L28" s="238"/>
      <c r="M28" s="70"/>
    </row>
    <row r="29" spans="1:13" ht="21" customHeight="1" x14ac:dyDescent="0.55000000000000004">
      <c r="A29" s="89">
        <f>A24+1</f>
        <v>4</v>
      </c>
      <c r="B29" s="73" t="s">
        <v>940</v>
      </c>
      <c r="C29" s="111" t="s">
        <v>924</v>
      </c>
      <c r="D29" s="74" t="s">
        <v>1221</v>
      </c>
      <c r="E29" s="12">
        <v>30000</v>
      </c>
      <c r="F29" s="12">
        <v>30000</v>
      </c>
      <c r="G29" s="12">
        <v>30000</v>
      </c>
      <c r="H29" s="12">
        <v>30000</v>
      </c>
      <c r="I29" s="12">
        <v>30000</v>
      </c>
      <c r="J29" s="74" t="s">
        <v>941</v>
      </c>
      <c r="K29" s="74" t="s">
        <v>942</v>
      </c>
      <c r="L29" s="74" t="s">
        <v>706</v>
      </c>
      <c r="M29" s="63" t="s">
        <v>420</v>
      </c>
    </row>
    <row r="30" spans="1:13" ht="21" customHeight="1" x14ac:dyDescent="0.55000000000000004">
      <c r="A30" s="90"/>
      <c r="B30" s="77" t="s">
        <v>943</v>
      </c>
      <c r="C30" s="112" t="s">
        <v>929</v>
      </c>
      <c r="D30" s="78" t="s">
        <v>1222</v>
      </c>
      <c r="E30" s="36"/>
      <c r="F30" s="36"/>
      <c r="G30" s="36"/>
      <c r="H30" s="36"/>
      <c r="I30" s="36"/>
      <c r="J30" s="78" t="s">
        <v>945</v>
      </c>
      <c r="K30" s="78" t="s">
        <v>946</v>
      </c>
      <c r="L30" s="78"/>
      <c r="M30" s="63" t="s">
        <v>421</v>
      </c>
    </row>
    <row r="31" spans="1:13" ht="21" customHeight="1" x14ac:dyDescent="0.55000000000000004">
      <c r="A31" s="90"/>
      <c r="B31" s="77" t="s">
        <v>947</v>
      </c>
      <c r="C31" s="112"/>
      <c r="D31" s="78" t="s">
        <v>944</v>
      </c>
      <c r="E31" s="32"/>
      <c r="F31" s="32"/>
      <c r="G31" s="36"/>
      <c r="H31" s="32"/>
      <c r="I31" s="32"/>
      <c r="J31" s="78" t="s">
        <v>948</v>
      </c>
      <c r="K31" s="78" t="s">
        <v>949</v>
      </c>
      <c r="L31" s="78"/>
      <c r="M31" s="63"/>
    </row>
    <row r="32" spans="1:13" ht="21" customHeight="1" x14ac:dyDescent="0.55000000000000004">
      <c r="A32" s="91"/>
      <c r="B32" s="81" t="s">
        <v>1245</v>
      </c>
      <c r="C32" s="82"/>
      <c r="D32" s="82"/>
      <c r="E32" s="321"/>
      <c r="F32" s="321"/>
      <c r="G32" s="37"/>
      <c r="H32" s="321"/>
      <c r="I32" s="321"/>
      <c r="J32" s="82"/>
      <c r="K32" s="82"/>
      <c r="L32" s="82"/>
      <c r="M32" s="67"/>
    </row>
    <row r="33" spans="1:13" ht="21" customHeight="1" x14ac:dyDescent="0.55000000000000004">
      <c r="A33" s="89">
        <f>A29+1</f>
        <v>5</v>
      </c>
      <c r="B33" s="73" t="s">
        <v>950</v>
      </c>
      <c r="C33" s="111" t="s">
        <v>951</v>
      </c>
      <c r="D33" s="74" t="s">
        <v>952</v>
      </c>
      <c r="E33" s="12">
        <v>150000</v>
      </c>
      <c r="F33" s="12">
        <v>150000</v>
      </c>
      <c r="G33" s="12">
        <v>150000</v>
      </c>
      <c r="H33" s="12">
        <v>150000</v>
      </c>
      <c r="I33" s="12">
        <v>150000</v>
      </c>
      <c r="J33" s="74" t="s">
        <v>941</v>
      </c>
      <c r="K33" s="74" t="s">
        <v>36</v>
      </c>
      <c r="L33" s="74" t="s">
        <v>706</v>
      </c>
      <c r="M33" s="57" t="s">
        <v>420</v>
      </c>
    </row>
    <row r="34" spans="1:13" ht="21" customHeight="1" x14ac:dyDescent="0.55000000000000004">
      <c r="A34" s="90"/>
      <c r="B34" s="77" t="s">
        <v>995</v>
      </c>
      <c r="C34" s="112" t="s">
        <v>953</v>
      </c>
      <c r="D34" s="78"/>
      <c r="E34" s="36"/>
      <c r="F34" s="36"/>
      <c r="G34" s="36"/>
      <c r="H34" s="36"/>
      <c r="I34" s="36"/>
      <c r="J34" s="78" t="s">
        <v>954</v>
      </c>
      <c r="K34" s="78" t="s">
        <v>955</v>
      </c>
      <c r="L34" s="78"/>
      <c r="M34" s="63" t="s">
        <v>421</v>
      </c>
    </row>
    <row r="35" spans="1:13" ht="21" customHeight="1" x14ac:dyDescent="0.55000000000000004">
      <c r="A35" s="90"/>
      <c r="B35" s="77"/>
      <c r="C35" s="112"/>
      <c r="D35" s="78"/>
      <c r="E35" s="32"/>
      <c r="F35" s="32"/>
      <c r="G35" s="36"/>
      <c r="H35" s="32"/>
      <c r="I35" s="32"/>
      <c r="J35" s="78" t="s">
        <v>956</v>
      </c>
      <c r="K35" s="78" t="s">
        <v>957</v>
      </c>
      <c r="L35" s="78"/>
      <c r="M35" s="63"/>
    </row>
    <row r="36" spans="1:13" ht="21" customHeight="1" x14ac:dyDescent="0.55000000000000004">
      <c r="A36" s="91"/>
      <c r="B36" s="81"/>
      <c r="C36" s="82"/>
      <c r="D36" s="82"/>
      <c r="E36" s="321"/>
      <c r="F36" s="321"/>
      <c r="G36" s="37"/>
      <c r="H36" s="321"/>
      <c r="I36" s="321"/>
      <c r="J36" s="82" t="s">
        <v>948</v>
      </c>
      <c r="K36" s="82"/>
      <c r="L36" s="82"/>
      <c r="M36" s="67"/>
    </row>
    <row r="37" spans="1:13" ht="21" customHeight="1" x14ac:dyDescent="0.55000000000000004">
      <c r="A37" s="89">
        <f>A33+1</f>
        <v>6</v>
      </c>
      <c r="B37" s="73" t="s">
        <v>1223</v>
      </c>
      <c r="C37" s="111" t="s">
        <v>1228</v>
      </c>
      <c r="D37" s="74" t="s">
        <v>1230</v>
      </c>
      <c r="E37" s="33">
        <v>50000</v>
      </c>
      <c r="F37" s="33">
        <v>50000</v>
      </c>
      <c r="G37" s="33">
        <v>50000</v>
      </c>
      <c r="H37" s="33">
        <v>50000</v>
      </c>
      <c r="I37" s="33">
        <v>50000</v>
      </c>
      <c r="J37" s="111" t="s">
        <v>1232</v>
      </c>
      <c r="K37" s="74" t="s">
        <v>1234</v>
      </c>
      <c r="L37" s="239" t="s">
        <v>706</v>
      </c>
      <c r="M37" s="57" t="s">
        <v>420</v>
      </c>
    </row>
    <row r="38" spans="1:13" ht="21" customHeight="1" x14ac:dyDescent="0.55000000000000004">
      <c r="A38" s="90"/>
      <c r="B38" s="77" t="s">
        <v>1224</v>
      </c>
      <c r="C38" s="112" t="s">
        <v>1229</v>
      </c>
      <c r="D38" s="78" t="s">
        <v>1231</v>
      </c>
      <c r="E38" s="32"/>
      <c r="F38" s="32"/>
      <c r="G38" s="36"/>
      <c r="H38" s="36"/>
      <c r="I38" s="301"/>
      <c r="J38" s="112" t="s">
        <v>1233</v>
      </c>
      <c r="K38" s="78" t="s">
        <v>1235</v>
      </c>
      <c r="L38" s="121"/>
      <c r="M38" s="63" t="s">
        <v>421</v>
      </c>
    </row>
    <row r="39" spans="1:13" ht="21" customHeight="1" x14ac:dyDescent="0.55000000000000004">
      <c r="A39" s="90"/>
      <c r="B39" s="77" t="s">
        <v>1225</v>
      </c>
      <c r="C39" s="112" t="s">
        <v>1831</v>
      </c>
      <c r="D39" s="78"/>
      <c r="E39" s="32"/>
      <c r="F39" s="32"/>
      <c r="G39" s="324"/>
      <c r="H39" s="36"/>
      <c r="I39" s="301"/>
      <c r="J39" s="112"/>
      <c r="K39" s="78" t="s">
        <v>1236</v>
      </c>
      <c r="L39" s="121"/>
      <c r="M39" s="63"/>
    </row>
    <row r="40" spans="1:13" ht="21" customHeight="1" x14ac:dyDescent="0.55000000000000004">
      <c r="A40" s="91"/>
      <c r="B40" s="81"/>
      <c r="C40" s="82"/>
      <c r="D40" s="82"/>
      <c r="E40" s="321"/>
      <c r="F40" s="321"/>
      <c r="G40" s="321"/>
      <c r="H40" s="321"/>
      <c r="I40" s="34"/>
      <c r="J40" s="240"/>
      <c r="K40" s="82"/>
      <c r="L40" s="241"/>
      <c r="M40" s="67"/>
    </row>
    <row r="41" spans="1:13" ht="21" customHeight="1" x14ac:dyDescent="0.55000000000000004">
      <c r="A41" s="89">
        <f>A37+1</f>
        <v>7</v>
      </c>
      <c r="B41" s="73" t="s">
        <v>958</v>
      </c>
      <c r="C41" s="104" t="s">
        <v>560</v>
      </c>
      <c r="D41" s="74" t="s">
        <v>959</v>
      </c>
      <c r="E41" s="12">
        <v>150000</v>
      </c>
      <c r="F41" s="12">
        <v>150000</v>
      </c>
      <c r="G41" s="12">
        <v>150000</v>
      </c>
      <c r="H41" s="12">
        <v>150000</v>
      </c>
      <c r="I41" s="12">
        <v>150000</v>
      </c>
      <c r="J41" s="104" t="s">
        <v>960</v>
      </c>
      <c r="K41" s="74" t="s">
        <v>500</v>
      </c>
      <c r="L41" s="239" t="s">
        <v>706</v>
      </c>
      <c r="M41" s="57" t="s">
        <v>420</v>
      </c>
    </row>
    <row r="42" spans="1:13" ht="21" customHeight="1" x14ac:dyDescent="0.55000000000000004">
      <c r="A42" s="90"/>
      <c r="B42" s="77" t="s">
        <v>961</v>
      </c>
      <c r="C42" s="105" t="s">
        <v>962</v>
      </c>
      <c r="D42" s="78"/>
      <c r="E42" s="36"/>
      <c r="F42" s="36"/>
      <c r="G42" s="36"/>
      <c r="H42" s="36"/>
      <c r="I42" s="36"/>
      <c r="J42" s="105" t="s">
        <v>963</v>
      </c>
      <c r="K42" s="78" t="s">
        <v>964</v>
      </c>
      <c r="L42" s="121"/>
      <c r="M42" s="63" t="s">
        <v>421</v>
      </c>
    </row>
    <row r="43" spans="1:13" ht="21" customHeight="1" x14ac:dyDescent="0.55000000000000004">
      <c r="A43" s="90"/>
      <c r="B43" s="77" t="s">
        <v>965</v>
      </c>
      <c r="C43" s="105"/>
      <c r="D43" s="78"/>
      <c r="E43" s="32"/>
      <c r="F43" s="325"/>
      <c r="G43" s="36"/>
      <c r="H43" s="40"/>
      <c r="I43" s="32"/>
      <c r="J43" s="105" t="s">
        <v>966</v>
      </c>
      <c r="K43" s="78" t="s">
        <v>967</v>
      </c>
      <c r="L43" s="121"/>
      <c r="M43" s="63"/>
    </row>
    <row r="44" spans="1:13" ht="21" customHeight="1" x14ac:dyDescent="0.55000000000000004">
      <c r="A44" s="91"/>
      <c r="B44" s="81" t="s">
        <v>968</v>
      </c>
      <c r="C44" s="109"/>
      <c r="D44" s="82"/>
      <c r="E44" s="296">
        <f>SUM(E25:E43)</f>
        <v>480000</v>
      </c>
      <c r="F44" s="296">
        <f t="shared" ref="F44:I44" si="0">SUM(F25:F43)</f>
        <v>480000</v>
      </c>
      <c r="G44" s="296">
        <f t="shared" si="0"/>
        <v>480000</v>
      </c>
      <c r="H44" s="296">
        <f t="shared" si="0"/>
        <v>480000</v>
      </c>
      <c r="I44" s="296">
        <f t="shared" si="0"/>
        <v>480000</v>
      </c>
      <c r="J44" s="110" t="s">
        <v>969</v>
      </c>
      <c r="K44" s="82" t="s">
        <v>970</v>
      </c>
      <c r="L44" s="241"/>
      <c r="M44" s="67"/>
    </row>
    <row r="45" spans="1:13" ht="21" customHeight="1" x14ac:dyDescent="0.55000000000000004">
      <c r="A45" s="568">
        <f>A23+1</f>
        <v>68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</row>
    <row r="46" spans="1:13" ht="21" customHeight="1" x14ac:dyDescent="0.55000000000000004">
      <c r="A46" s="89">
        <f>A41+1</f>
        <v>8</v>
      </c>
      <c r="B46" s="73" t="s">
        <v>971</v>
      </c>
      <c r="C46" s="111" t="s">
        <v>972</v>
      </c>
      <c r="D46" s="74" t="s">
        <v>1237</v>
      </c>
      <c r="E46" s="12">
        <v>10000</v>
      </c>
      <c r="F46" s="12">
        <v>10000</v>
      </c>
      <c r="G46" s="12">
        <v>10000</v>
      </c>
      <c r="H46" s="12">
        <v>10000</v>
      </c>
      <c r="I46" s="12">
        <v>10000</v>
      </c>
      <c r="J46" s="74" t="s">
        <v>973</v>
      </c>
      <c r="K46" s="74" t="s">
        <v>974</v>
      </c>
      <c r="L46" s="239" t="s">
        <v>706</v>
      </c>
      <c r="M46" s="57" t="s">
        <v>420</v>
      </c>
    </row>
    <row r="47" spans="1:13" ht="21" customHeight="1" x14ac:dyDescent="0.55000000000000004">
      <c r="A47" s="90"/>
      <c r="B47" s="77"/>
      <c r="C47" s="112" t="s">
        <v>975</v>
      </c>
      <c r="D47" s="78" t="s">
        <v>1833</v>
      </c>
      <c r="E47" s="32"/>
      <c r="F47" s="32"/>
      <c r="G47" s="36"/>
      <c r="H47" s="36"/>
      <c r="I47" s="301"/>
      <c r="J47" s="78" t="s">
        <v>976</v>
      </c>
      <c r="K47" s="78" t="s">
        <v>964</v>
      </c>
      <c r="L47" s="121"/>
      <c r="M47" s="63" t="s">
        <v>421</v>
      </c>
    </row>
    <row r="48" spans="1:13" ht="21" customHeight="1" x14ac:dyDescent="0.55000000000000004">
      <c r="A48" s="91"/>
      <c r="B48" s="81"/>
      <c r="C48" s="82" t="s">
        <v>1238</v>
      </c>
      <c r="D48" s="82" t="s">
        <v>1830</v>
      </c>
      <c r="E48" s="321"/>
      <c r="F48" s="321"/>
      <c r="G48" s="322"/>
      <c r="H48" s="322"/>
      <c r="I48" s="34"/>
      <c r="J48" s="82"/>
      <c r="K48" s="82" t="s">
        <v>977</v>
      </c>
      <c r="L48" s="241"/>
      <c r="M48" s="67"/>
    </row>
    <row r="49" spans="1:13" ht="21" customHeight="1" x14ac:dyDescent="0.55000000000000004">
      <c r="A49" s="89">
        <f>A46+1</f>
        <v>9</v>
      </c>
      <c r="B49" s="84" t="s">
        <v>978</v>
      </c>
      <c r="C49" s="111" t="s">
        <v>979</v>
      </c>
      <c r="D49" s="74" t="s">
        <v>1239</v>
      </c>
      <c r="E49" s="12">
        <v>40000</v>
      </c>
      <c r="F49" s="12">
        <v>40000</v>
      </c>
      <c r="G49" s="12">
        <v>40000</v>
      </c>
      <c r="H49" s="12">
        <v>40000</v>
      </c>
      <c r="I49" s="12">
        <v>40000</v>
      </c>
      <c r="J49" s="74" t="s">
        <v>980</v>
      </c>
      <c r="K49" s="74" t="s">
        <v>500</v>
      </c>
      <c r="L49" s="243" t="s">
        <v>706</v>
      </c>
      <c r="M49" s="57" t="s">
        <v>420</v>
      </c>
    </row>
    <row r="50" spans="1:13" ht="21" customHeight="1" x14ac:dyDescent="0.55000000000000004">
      <c r="A50" s="90"/>
      <c r="B50" s="84" t="s">
        <v>981</v>
      </c>
      <c r="C50" s="112" t="s">
        <v>982</v>
      </c>
      <c r="D50" s="78" t="s">
        <v>1240</v>
      </c>
      <c r="E50" s="32"/>
      <c r="F50" s="32"/>
      <c r="G50" s="36"/>
      <c r="H50" s="36"/>
      <c r="I50" s="301"/>
      <c r="J50" s="78" t="s">
        <v>983</v>
      </c>
      <c r="K50" s="78" t="s">
        <v>964</v>
      </c>
      <c r="L50" s="85"/>
      <c r="M50" s="63" t="s">
        <v>421</v>
      </c>
    </row>
    <row r="51" spans="1:13" ht="21" customHeight="1" x14ac:dyDescent="0.55000000000000004">
      <c r="A51" s="90"/>
      <c r="B51" s="84" t="s">
        <v>1832</v>
      </c>
      <c r="C51" s="78"/>
      <c r="D51" s="78" t="s">
        <v>1834</v>
      </c>
      <c r="E51" s="32"/>
      <c r="F51" s="32"/>
      <c r="G51" s="328">
        <f>G40</f>
        <v>0</v>
      </c>
      <c r="H51" s="328"/>
      <c r="I51" s="362"/>
      <c r="J51" s="78" t="s">
        <v>984</v>
      </c>
      <c r="K51" s="78" t="s">
        <v>985</v>
      </c>
      <c r="L51" s="88"/>
      <c r="M51" s="63"/>
    </row>
    <row r="52" spans="1:13" ht="21" customHeight="1" x14ac:dyDescent="0.55000000000000004">
      <c r="A52" s="89">
        <f>A49+1</f>
        <v>10</v>
      </c>
      <c r="B52" s="103" t="s">
        <v>2032</v>
      </c>
      <c r="C52" s="74" t="s">
        <v>2034</v>
      </c>
      <c r="D52" s="74" t="s">
        <v>2037</v>
      </c>
      <c r="E52" s="33">
        <v>280000</v>
      </c>
      <c r="F52" s="33">
        <v>280000</v>
      </c>
      <c r="G52" s="33">
        <v>280000</v>
      </c>
      <c r="H52" s="33">
        <v>280000</v>
      </c>
      <c r="I52" s="33">
        <v>280000</v>
      </c>
      <c r="J52" s="74" t="s">
        <v>2040</v>
      </c>
      <c r="K52" s="74" t="s">
        <v>974</v>
      </c>
      <c r="L52" s="243" t="s">
        <v>706</v>
      </c>
      <c r="M52" s="57" t="s">
        <v>420</v>
      </c>
    </row>
    <row r="53" spans="1:13" ht="21" customHeight="1" x14ac:dyDescent="0.55000000000000004">
      <c r="A53" s="90"/>
      <c r="B53" s="84" t="s">
        <v>2033</v>
      </c>
      <c r="C53" s="78" t="s">
        <v>2035</v>
      </c>
      <c r="D53" s="78" t="s">
        <v>2038</v>
      </c>
      <c r="E53" s="32"/>
      <c r="F53" s="32"/>
      <c r="G53" s="328"/>
      <c r="H53" s="328"/>
      <c r="I53" s="362"/>
      <c r="J53" s="78" t="s">
        <v>2041</v>
      </c>
      <c r="K53" s="78" t="s">
        <v>2050</v>
      </c>
      <c r="L53" s="85"/>
      <c r="M53" s="63" t="s">
        <v>421</v>
      </c>
    </row>
    <row r="54" spans="1:13" ht="21" customHeight="1" x14ac:dyDescent="0.55000000000000004">
      <c r="A54" s="91"/>
      <c r="B54" s="108"/>
      <c r="C54" s="82" t="s">
        <v>2036</v>
      </c>
      <c r="D54" s="82" t="s">
        <v>2039</v>
      </c>
      <c r="E54" s="321"/>
      <c r="F54" s="321"/>
      <c r="G54" s="322"/>
      <c r="H54" s="322"/>
      <c r="I54" s="34"/>
      <c r="J54" s="82"/>
      <c r="K54" s="82"/>
      <c r="L54" s="244"/>
      <c r="M54" s="67"/>
    </row>
    <row r="55" spans="1:13" ht="21" customHeight="1" x14ac:dyDescent="0.55000000000000004">
      <c r="A55" s="90">
        <f>A52+1</f>
        <v>11</v>
      </c>
      <c r="B55" s="84" t="s">
        <v>2042</v>
      </c>
      <c r="C55" s="78" t="s">
        <v>2044</v>
      </c>
      <c r="D55" s="78" t="s">
        <v>2046</v>
      </c>
      <c r="E55" s="32">
        <v>30000</v>
      </c>
      <c r="F55" s="32">
        <v>30000</v>
      </c>
      <c r="G55" s="32">
        <v>30000</v>
      </c>
      <c r="H55" s="32">
        <v>30000</v>
      </c>
      <c r="I55" s="32">
        <v>30000</v>
      </c>
      <c r="J55" s="78" t="s">
        <v>2045</v>
      </c>
      <c r="K55" s="78" t="s">
        <v>2045</v>
      </c>
      <c r="L55" s="243" t="s">
        <v>706</v>
      </c>
      <c r="M55" s="57" t="s">
        <v>420</v>
      </c>
    </row>
    <row r="56" spans="1:13" ht="21" customHeight="1" x14ac:dyDescent="0.55000000000000004">
      <c r="A56" s="90"/>
      <c r="B56" s="84" t="s">
        <v>2043</v>
      </c>
      <c r="C56" s="78" t="s">
        <v>2045</v>
      </c>
      <c r="D56" s="78" t="s">
        <v>2047</v>
      </c>
      <c r="E56" s="32"/>
      <c r="F56" s="32"/>
      <c r="G56" s="328"/>
      <c r="H56" s="328"/>
      <c r="I56" s="362"/>
      <c r="J56" s="78" t="s">
        <v>2048</v>
      </c>
      <c r="K56" s="78" t="s">
        <v>2051</v>
      </c>
      <c r="L56" s="85"/>
      <c r="M56" s="63" t="s">
        <v>421</v>
      </c>
    </row>
    <row r="57" spans="1:13" ht="21" customHeight="1" x14ac:dyDescent="0.55000000000000004">
      <c r="A57" s="90"/>
      <c r="B57" s="84"/>
      <c r="C57" s="78"/>
      <c r="D57" s="78"/>
      <c r="E57" s="32"/>
      <c r="F57" s="32"/>
      <c r="G57" s="328"/>
      <c r="H57" s="328"/>
      <c r="I57" s="362"/>
      <c r="J57" s="78" t="s">
        <v>2049</v>
      </c>
      <c r="K57" s="78"/>
      <c r="L57" s="244"/>
      <c r="M57" s="67"/>
    </row>
    <row r="58" spans="1:13" ht="21" customHeight="1" x14ac:dyDescent="0.55000000000000004">
      <c r="A58" s="89">
        <f>A55+1</f>
        <v>12</v>
      </c>
      <c r="B58" s="73" t="s">
        <v>986</v>
      </c>
      <c r="C58" s="111" t="s">
        <v>987</v>
      </c>
      <c r="D58" s="74" t="s">
        <v>1241</v>
      </c>
      <c r="E58" s="12">
        <v>15000</v>
      </c>
      <c r="F58" s="12">
        <v>15000</v>
      </c>
      <c r="G58" s="12">
        <v>15000</v>
      </c>
      <c r="H58" s="12">
        <v>15000</v>
      </c>
      <c r="I58" s="12">
        <v>15000</v>
      </c>
      <c r="J58" s="74" t="s">
        <v>988</v>
      </c>
      <c r="K58" s="74" t="s">
        <v>500</v>
      </c>
      <c r="L58" s="239" t="s">
        <v>706</v>
      </c>
      <c r="M58" s="57" t="s">
        <v>420</v>
      </c>
    </row>
    <row r="59" spans="1:13" ht="21" customHeight="1" x14ac:dyDescent="0.55000000000000004">
      <c r="A59" s="90"/>
      <c r="B59" s="77"/>
      <c r="C59" s="112" t="s">
        <v>989</v>
      </c>
      <c r="D59" s="78" t="s">
        <v>1242</v>
      </c>
      <c r="E59" s="32"/>
      <c r="F59" s="32"/>
      <c r="G59" s="36"/>
      <c r="H59" s="36"/>
      <c r="I59" s="301"/>
      <c r="J59" s="78" t="s">
        <v>990</v>
      </c>
      <c r="K59" s="78" t="s">
        <v>984</v>
      </c>
      <c r="L59" s="121"/>
      <c r="M59" s="63" t="s">
        <v>421</v>
      </c>
    </row>
    <row r="60" spans="1:13" ht="21" customHeight="1" x14ac:dyDescent="0.55000000000000004">
      <c r="A60" s="91"/>
      <c r="B60" s="81"/>
      <c r="C60" s="240"/>
      <c r="D60" s="82"/>
      <c r="E60" s="321"/>
      <c r="F60" s="321"/>
      <c r="G60" s="322">
        <f>G43</f>
        <v>0</v>
      </c>
      <c r="H60" s="37"/>
      <c r="I60" s="323"/>
      <c r="J60" s="82" t="s">
        <v>991</v>
      </c>
      <c r="K60" s="82"/>
      <c r="L60" s="246"/>
      <c r="M60" s="67"/>
    </row>
    <row r="61" spans="1:13" ht="21" customHeight="1" x14ac:dyDescent="0.55000000000000004">
      <c r="A61" s="89">
        <f>A58+1</f>
        <v>13</v>
      </c>
      <c r="B61" s="73" t="s">
        <v>992</v>
      </c>
      <c r="C61" s="111" t="s">
        <v>1226</v>
      </c>
      <c r="D61" s="74" t="s">
        <v>1243</v>
      </c>
      <c r="E61" s="12">
        <v>40000</v>
      </c>
      <c r="F61" s="12">
        <v>40000</v>
      </c>
      <c r="G61" s="12">
        <v>40000</v>
      </c>
      <c r="H61" s="12">
        <v>40000</v>
      </c>
      <c r="I61" s="12">
        <v>40000</v>
      </c>
      <c r="J61" s="74" t="s">
        <v>988</v>
      </c>
      <c r="K61" s="74" t="s">
        <v>500</v>
      </c>
      <c r="L61" s="239" t="s">
        <v>706</v>
      </c>
      <c r="M61" s="57" t="s">
        <v>420</v>
      </c>
    </row>
    <row r="62" spans="1:13" ht="21" customHeight="1" x14ac:dyDescent="0.55000000000000004">
      <c r="A62" s="90"/>
      <c r="B62" s="77"/>
      <c r="C62" s="112" t="s">
        <v>1227</v>
      </c>
      <c r="D62" s="78"/>
      <c r="E62" s="78"/>
      <c r="F62" s="78"/>
      <c r="G62" s="107"/>
      <c r="H62" s="107"/>
      <c r="I62" s="97"/>
      <c r="J62" s="78" t="s">
        <v>990</v>
      </c>
      <c r="K62" s="78" t="s">
        <v>993</v>
      </c>
      <c r="L62" s="121"/>
      <c r="M62" s="63" t="s">
        <v>421</v>
      </c>
    </row>
    <row r="63" spans="1:13" ht="21" customHeight="1" x14ac:dyDescent="0.55000000000000004">
      <c r="A63" s="91"/>
      <c r="B63" s="81"/>
      <c r="C63" s="240"/>
      <c r="D63" s="82"/>
      <c r="E63" s="242">
        <f>SUM(E46:E62)</f>
        <v>415000</v>
      </c>
      <c r="F63" s="242">
        <f>SUM(F46:F62)</f>
        <v>415000</v>
      </c>
      <c r="G63" s="242">
        <f>SUM(G46:G62)</f>
        <v>415000</v>
      </c>
      <c r="H63" s="242">
        <f>SUM(H46:H62)</f>
        <v>415000</v>
      </c>
      <c r="I63" s="242">
        <f>SUM(I46:I62)</f>
        <v>415000</v>
      </c>
      <c r="J63" s="82" t="s">
        <v>991</v>
      </c>
      <c r="K63" s="82" t="s">
        <v>994</v>
      </c>
      <c r="L63" s="246"/>
      <c r="M63" s="67"/>
    </row>
    <row r="64" spans="1:13" ht="21" customHeight="1" x14ac:dyDescent="0.55000000000000004">
      <c r="A64" s="572" t="s">
        <v>775</v>
      </c>
      <c r="B64" s="572"/>
      <c r="C64" s="572"/>
      <c r="D64" s="572"/>
      <c r="E64" s="122">
        <f>A61</f>
        <v>13</v>
      </c>
      <c r="F64" s="122">
        <f>A61</f>
        <v>13</v>
      </c>
      <c r="G64" s="122">
        <f>A61</f>
        <v>13</v>
      </c>
      <c r="H64" s="122">
        <f>A61</f>
        <v>13</v>
      </c>
      <c r="I64" s="122">
        <f>A61</f>
        <v>13</v>
      </c>
      <c r="J64" s="125"/>
      <c r="K64" s="247"/>
      <c r="L64" s="127"/>
      <c r="M64" s="128"/>
    </row>
    <row r="65" spans="1:13" ht="21" customHeight="1" x14ac:dyDescent="0.55000000000000004">
      <c r="A65" s="572" t="s">
        <v>1507</v>
      </c>
      <c r="B65" s="572"/>
      <c r="C65" s="572"/>
      <c r="D65" s="572"/>
      <c r="E65" s="320">
        <f>E63+E44+E18</f>
        <v>915000</v>
      </c>
      <c r="F65" s="320">
        <f t="shared" ref="F65:I65" si="1">F63+F44+F18</f>
        <v>915000</v>
      </c>
      <c r="G65" s="320">
        <f t="shared" si="1"/>
        <v>915000</v>
      </c>
      <c r="H65" s="320">
        <f t="shared" si="1"/>
        <v>915000</v>
      </c>
      <c r="I65" s="320">
        <f t="shared" si="1"/>
        <v>915000</v>
      </c>
      <c r="J65" s="125"/>
      <c r="K65" s="247"/>
      <c r="L65" s="127"/>
      <c r="M65" s="128"/>
    </row>
    <row r="73" spans="1:13" ht="21" customHeight="1" x14ac:dyDescent="0.55000000000000004">
      <c r="A73" s="526"/>
      <c r="B73" s="526"/>
      <c r="C73" s="526"/>
      <c r="D73" s="526"/>
      <c r="E73" s="526"/>
      <c r="F73" s="526"/>
      <c r="G73" s="526"/>
      <c r="H73" s="526"/>
      <c r="I73" s="526"/>
      <c r="J73" s="526"/>
      <c r="K73" s="526"/>
      <c r="L73" s="526"/>
      <c r="M73" s="526"/>
    </row>
  </sheetData>
  <mergeCells count="13">
    <mergeCell ref="A64:D64"/>
    <mergeCell ref="A65:D65"/>
    <mergeCell ref="A23:M23"/>
    <mergeCell ref="A45:M45"/>
    <mergeCell ref="A73:M73"/>
    <mergeCell ref="A1:M1"/>
    <mergeCell ref="A2:M2"/>
    <mergeCell ref="A3:M3"/>
    <mergeCell ref="A7:M7"/>
    <mergeCell ref="E8:I8"/>
    <mergeCell ref="A4:M4"/>
    <mergeCell ref="A5:M5"/>
    <mergeCell ref="A6:M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9E4D-0EF8-4B3B-8E36-A95157483458}">
  <dimension ref="A1:M144"/>
  <sheetViews>
    <sheetView topLeftCell="A16" workbookViewId="0">
      <selection activeCell="D31" sqref="D31"/>
    </sheetView>
  </sheetViews>
  <sheetFormatPr defaultColWidth="9" defaultRowHeight="24" x14ac:dyDescent="0.55000000000000004"/>
  <cols>
    <col min="1" max="1" width="3.75" style="44" customWidth="1"/>
    <col min="2" max="2" width="23.5" style="113" bestFit="1" customWidth="1"/>
    <col min="3" max="3" width="25.375" style="113" bestFit="1" customWidth="1"/>
    <col min="4" max="4" width="25.875" style="44" bestFit="1" customWidth="1"/>
    <col min="5" max="9" width="9.125" style="113" customWidth="1"/>
    <col min="10" max="10" width="10.375" style="44" customWidth="1"/>
    <col min="11" max="11" width="9.25" style="44" customWidth="1"/>
    <col min="12" max="12" width="7.75" style="44" customWidth="1"/>
    <col min="13" max="13" width="9" style="60" customWidth="1"/>
    <col min="14" max="16384" width="9" style="44"/>
  </cols>
  <sheetData>
    <row r="1" spans="1:13" x14ac:dyDescent="0.55000000000000004">
      <c r="A1" s="526">
        <f>'ย 1'!A572:M572+1</f>
        <v>58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x14ac:dyDescent="0.55000000000000004">
      <c r="A2" s="562" t="s">
        <v>1980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x14ac:dyDescent="0.55000000000000004">
      <c r="A3" s="563" t="s">
        <v>813</v>
      </c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</row>
    <row r="4" spans="1:13" x14ac:dyDescent="0.55000000000000004">
      <c r="A4" s="574" t="s">
        <v>2083</v>
      </c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</row>
    <row r="5" spans="1:13" x14ac:dyDescent="0.55000000000000004">
      <c r="A5" s="556" t="s">
        <v>812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</row>
    <row r="6" spans="1:13" x14ac:dyDescent="0.55000000000000004">
      <c r="A6" s="57">
        <v>1</v>
      </c>
      <c r="B6" s="113" t="s">
        <v>425</v>
      </c>
      <c r="C6" s="59" t="s">
        <v>427</v>
      </c>
      <c r="D6" s="130" t="s">
        <v>434</v>
      </c>
      <c r="E6" s="11">
        <v>10000</v>
      </c>
      <c r="F6" s="11">
        <v>10000</v>
      </c>
      <c r="G6" s="11">
        <v>10000</v>
      </c>
      <c r="H6" s="11">
        <v>10000</v>
      </c>
      <c r="I6" s="11">
        <v>10000</v>
      </c>
      <c r="J6" s="60" t="s">
        <v>430</v>
      </c>
      <c r="K6" s="59" t="s">
        <v>376</v>
      </c>
      <c r="L6" s="57" t="s">
        <v>100</v>
      </c>
      <c r="M6" s="159" t="s">
        <v>422</v>
      </c>
    </row>
    <row r="7" spans="1:13" x14ac:dyDescent="0.55000000000000004">
      <c r="A7" s="63"/>
      <c r="B7" s="132" t="s">
        <v>424</v>
      </c>
      <c r="C7" s="64" t="s">
        <v>1956</v>
      </c>
      <c r="D7" s="133" t="s">
        <v>435</v>
      </c>
      <c r="E7" s="16"/>
      <c r="F7" s="16"/>
      <c r="G7" s="16"/>
      <c r="H7" s="16"/>
      <c r="I7" s="16"/>
      <c r="J7" s="65" t="s">
        <v>429</v>
      </c>
      <c r="K7" s="64" t="s">
        <v>432</v>
      </c>
      <c r="L7" s="63"/>
      <c r="M7" s="183" t="s">
        <v>423</v>
      </c>
    </row>
    <row r="8" spans="1:13" x14ac:dyDescent="0.55000000000000004">
      <c r="A8" s="63"/>
      <c r="B8" s="132" t="s">
        <v>426</v>
      </c>
      <c r="C8" s="64" t="s">
        <v>428</v>
      </c>
      <c r="D8" s="133"/>
      <c r="E8" s="16"/>
      <c r="F8" s="16"/>
      <c r="G8" s="16"/>
      <c r="H8" s="16"/>
      <c r="I8" s="16"/>
      <c r="J8" s="65" t="s">
        <v>431</v>
      </c>
      <c r="K8" s="64" t="s">
        <v>433</v>
      </c>
      <c r="L8" s="63"/>
      <c r="M8" s="183"/>
    </row>
    <row r="9" spans="1:13" x14ac:dyDescent="0.55000000000000004">
      <c r="A9" s="67"/>
      <c r="B9" s="135" t="s">
        <v>436</v>
      </c>
      <c r="C9" s="68"/>
      <c r="D9" s="136"/>
      <c r="E9" s="17"/>
      <c r="F9" s="17"/>
      <c r="G9" s="17"/>
      <c r="H9" s="17"/>
      <c r="I9" s="17"/>
      <c r="J9" s="70"/>
      <c r="K9" s="68"/>
      <c r="L9" s="67"/>
      <c r="M9" s="188"/>
    </row>
    <row r="10" spans="1:13" x14ac:dyDescent="0.55000000000000004">
      <c r="A10" s="57">
        <f>A6+1</f>
        <v>2</v>
      </c>
      <c r="B10" s="113" t="s">
        <v>425</v>
      </c>
      <c r="C10" s="59" t="s">
        <v>427</v>
      </c>
      <c r="D10" s="130" t="s">
        <v>434</v>
      </c>
      <c r="E10" s="11">
        <v>30000</v>
      </c>
      <c r="F10" s="11">
        <v>30000</v>
      </c>
      <c r="G10" s="11">
        <v>30000</v>
      </c>
      <c r="H10" s="11">
        <v>30000</v>
      </c>
      <c r="I10" s="11">
        <v>30000</v>
      </c>
      <c r="J10" s="60" t="s">
        <v>430</v>
      </c>
      <c r="K10" s="59" t="s">
        <v>376</v>
      </c>
      <c r="L10" s="57" t="s">
        <v>100</v>
      </c>
      <c r="M10" s="159" t="s">
        <v>422</v>
      </c>
    </row>
    <row r="11" spans="1:13" x14ac:dyDescent="0.55000000000000004">
      <c r="A11" s="63"/>
      <c r="B11" s="132" t="s">
        <v>424</v>
      </c>
      <c r="C11" s="64" t="s">
        <v>1956</v>
      </c>
      <c r="D11" s="133" t="s">
        <v>438</v>
      </c>
      <c r="E11" s="16"/>
      <c r="F11" s="16"/>
      <c r="G11" s="16"/>
      <c r="H11" s="16"/>
      <c r="I11" s="16"/>
      <c r="J11" s="65" t="s">
        <v>429</v>
      </c>
      <c r="K11" s="64" t="s">
        <v>432</v>
      </c>
      <c r="L11" s="63"/>
      <c r="M11" s="183" t="s">
        <v>423</v>
      </c>
    </row>
    <row r="12" spans="1:13" x14ac:dyDescent="0.55000000000000004">
      <c r="A12" s="63"/>
      <c r="B12" s="132" t="s">
        <v>426</v>
      </c>
      <c r="C12" s="64" t="s">
        <v>428</v>
      </c>
      <c r="D12" s="133" t="s">
        <v>439</v>
      </c>
      <c r="E12" s="16"/>
      <c r="F12" s="16"/>
      <c r="G12" s="16"/>
      <c r="H12" s="16"/>
      <c r="I12" s="16"/>
      <c r="J12" s="65" t="s">
        <v>431</v>
      </c>
      <c r="K12" s="64" t="s">
        <v>433</v>
      </c>
      <c r="L12" s="63"/>
      <c r="M12" s="183"/>
    </row>
    <row r="13" spans="1:13" x14ac:dyDescent="0.55000000000000004">
      <c r="A13" s="67"/>
      <c r="B13" s="135" t="s">
        <v>437</v>
      </c>
      <c r="C13" s="68"/>
      <c r="D13" s="136"/>
      <c r="E13" s="17"/>
      <c r="F13" s="17"/>
      <c r="G13" s="17"/>
      <c r="H13" s="17"/>
      <c r="I13" s="17"/>
      <c r="J13" s="70"/>
      <c r="K13" s="68"/>
      <c r="L13" s="67"/>
      <c r="M13" s="188"/>
    </row>
    <row r="14" spans="1:13" x14ac:dyDescent="0.55000000000000004">
      <c r="A14" s="57">
        <f t="shared" ref="A14" si="0">A10+1</f>
        <v>3</v>
      </c>
      <c r="B14" s="208" t="s">
        <v>425</v>
      </c>
      <c r="C14" s="59" t="s">
        <v>427</v>
      </c>
      <c r="D14" s="130" t="s">
        <v>444</v>
      </c>
      <c r="E14" s="11">
        <v>10000</v>
      </c>
      <c r="F14" s="11">
        <v>10000</v>
      </c>
      <c r="G14" s="11">
        <v>10000</v>
      </c>
      <c r="H14" s="11">
        <v>10000</v>
      </c>
      <c r="I14" s="11">
        <v>10000</v>
      </c>
      <c r="J14" s="75" t="s">
        <v>430</v>
      </c>
      <c r="K14" s="59" t="s">
        <v>376</v>
      </c>
      <c r="L14" s="57" t="s">
        <v>100</v>
      </c>
      <c r="M14" s="159" t="s">
        <v>422</v>
      </c>
    </row>
    <row r="15" spans="1:13" x14ac:dyDescent="0.55000000000000004">
      <c r="A15" s="63"/>
      <c r="B15" s="132" t="s">
        <v>424</v>
      </c>
      <c r="C15" s="64" t="s">
        <v>1956</v>
      </c>
      <c r="D15" s="133" t="s">
        <v>445</v>
      </c>
      <c r="E15" s="16"/>
      <c r="F15" s="16"/>
      <c r="G15" s="16"/>
      <c r="H15" s="16"/>
      <c r="I15" s="16"/>
      <c r="J15" s="65" t="s">
        <v>429</v>
      </c>
      <c r="K15" s="64" t="s">
        <v>432</v>
      </c>
      <c r="L15" s="63"/>
      <c r="M15" s="183" t="s">
        <v>423</v>
      </c>
    </row>
    <row r="16" spans="1:13" x14ac:dyDescent="0.55000000000000004">
      <c r="A16" s="63"/>
      <c r="B16" s="132" t="s">
        <v>426</v>
      </c>
      <c r="C16" s="64" t="s">
        <v>428</v>
      </c>
      <c r="D16" s="133" t="s">
        <v>446</v>
      </c>
      <c r="E16" s="16"/>
      <c r="F16" s="16"/>
      <c r="G16" s="16"/>
      <c r="H16" s="16"/>
      <c r="I16" s="16"/>
      <c r="J16" s="65" t="s">
        <v>431</v>
      </c>
      <c r="K16" s="64" t="s">
        <v>433</v>
      </c>
      <c r="L16" s="63"/>
      <c r="M16" s="183"/>
    </row>
    <row r="17" spans="1:13" x14ac:dyDescent="0.55000000000000004">
      <c r="A17" s="67"/>
      <c r="B17" s="135" t="s">
        <v>440</v>
      </c>
      <c r="C17" s="68"/>
      <c r="D17" s="136"/>
      <c r="E17" s="27">
        <f>SUM(E6:E16)</f>
        <v>50000</v>
      </c>
      <c r="F17" s="27">
        <f>SUM(F6:F16)</f>
        <v>50000</v>
      </c>
      <c r="G17" s="27">
        <f>SUM(G6:G16)</f>
        <v>50000</v>
      </c>
      <c r="H17" s="27">
        <f>SUM(H6:H16)</f>
        <v>50000</v>
      </c>
      <c r="I17" s="27">
        <f>SUM(I6:I16)</f>
        <v>50000</v>
      </c>
      <c r="J17" s="70"/>
      <c r="K17" s="68"/>
      <c r="L17" s="67"/>
      <c r="M17" s="188"/>
    </row>
    <row r="18" spans="1:13" x14ac:dyDescent="0.55000000000000004">
      <c r="D18" s="60"/>
      <c r="J18" s="60"/>
      <c r="K18" s="113"/>
      <c r="M18" s="195"/>
    </row>
    <row r="19" spans="1:13" x14ac:dyDescent="0.55000000000000004">
      <c r="D19" s="60"/>
      <c r="J19" s="60"/>
      <c r="K19" s="113"/>
      <c r="M19" s="195"/>
    </row>
    <row r="20" spans="1:13" x14ac:dyDescent="0.55000000000000004">
      <c r="A20" s="526">
        <f>A1+1</f>
        <v>59</v>
      </c>
      <c r="B20" s="526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6"/>
    </row>
    <row r="21" spans="1:13" x14ac:dyDescent="0.55000000000000004">
      <c r="A21" s="57">
        <f>A14+1</f>
        <v>4</v>
      </c>
      <c r="B21" s="208" t="s">
        <v>425</v>
      </c>
      <c r="C21" s="59" t="s">
        <v>427</v>
      </c>
      <c r="D21" s="130" t="s">
        <v>441</v>
      </c>
      <c r="E21" s="11">
        <v>10000</v>
      </c>
      <c r="F21" s="11">
        <v>10000</v>
      </c>
      <c r="G21" s="11">
        <v>10000</v>
      </c>
      <c r="H21" s="11">
        <v>10000</v>
      </c>
      <c r="I21" s="11">
        <v>10000</v>
      </c>
      <c r="J21" s="75" t="s">
        <v>430</v>
      </c>
      <c r="K21" s="59" t="s">
        <v>376</v>
      </c>
      <c r="L21" s="57" t="s">
        <v>100</v>
      </c>
      <c r="M21" s="159" t="s">
        <v>422</v>
      </c>
    </row>
    <row r="22" spans="1:13" x14ac:dyDescent="0.55000000000000004">
      <c r="A22" s="63"/>
      <c r="B22" s="132" t="s">
        <v>424</v>
      </c>
      <c r="C22" s="64" t="s">
        <v>1956</v>
      </c>
      <c r="D22" s="133" t="s">
        <v>442</v>
      </c>
      <c r="E22" s="16"/>
      <c r="F22" s="16"/>
      <c r="G22" s="16"/>
      <c r="H22" s="16"/>
      <c r="I22" s="16"/>
      <c r="J22" s="65" t="s">
        <v>429</v>
      </c>
      <c r="K22" s="64" t="s">
        <v>432</v>
      </c>
      <c r="L22" s="63"/>
      <c r="M22" s="183" t="s">
        <v>423</v>
      </c>
    </row>
    <row r="23" spans="1:13" x14ac:dyDescent="0.55000000000000004">
      <c r="A23" s="63"/>
      <c r="B23" s="132" t="s">
        <v>426</v>
      </c>
      <c r="C23" s="64" t="s">
        <v>428</v>
      </c>
      <c r="D23" s="133"/>
      <c r="E23" s="16"/>
      <c r="F23" s="16"/>
      <c r="G23" s="16"/>
      <c r="H23" s="16"/>
      <c r="I23" s="16"/>
      <c r="J23" s="65" t="s">
        <v>431</v>
      </c>
      <c r="K23" s="64" t="s">
        <v>433</v>
      </c>
      <c r="L23" s="63"/>
      <c r="M23" s="183"/>
    </row>
    <row r="24" spans="1:13" x14ac:dyDescent="0.55000000000000004">
      <c r="A24" s="67"/>
      <c r="B24" s="135" t="s">
        <v>443</v>
      </c>
      <c r="C24" s="68"/>
      <c r="D24" s="136"/>
      <c r="E24" s="317"/>
      <c r="F24" s="317"/>
      <c r="G24" s="317"/>
      <c r="H24" s="317"/>
      <c r="I24" s="317"/>
      <c r="J24" s="70"/>
      <c r="K24" s="68"/>
      <c r="L24" s="67"/>
      <c r="M24" s="188"/>
    </row>
    <row r="25" spans="1:13" x14ac:dyDescent="0.55000000000000004">
      <c r="A25" s="57">
        <f>A21+1</f>
        <v>5</v>
      </c>
      <c r="B25" s="208" t="s">
        <v>788</v>
      </c>
      <c r="C25" s="59" t="s">
        <v>792</v>
      </c>
      <c r="D25" s="130" t="s">
        <v>796</v>
      </c>
      <c r="E25" s="11">
        <v>200000</v>
      </c>
      <c r="F25" s="11">
        <v>200000</v>
      </c>
      <c r="G25" s="11">
        <v>200000</v>
      </c>
      <c r="H25" s="11">
        <v>200000</v>
      </c>
      <c r="I25" s="11">
        <v>200000</v>
      </c>
      <c r="J25" s="75" t="s">
        <v>784</v>
      </c>
      <c r="K25" s="59" t="s">
        <v>798</v>
      </c>
      <c r="L25" s="224" t="s">
        <v>422</v>
      </c>
      <c r="M25" s="159" t="s">
        <v>422</v>
      </c>
    </row>
    <row r="26" spans="1:13" x14ac:dyDescent="0.55000000000000004">
      <c r="A26" s="63"/>
      <c r="B26" s="132" t="s">
        <v>789</v>
      </c>
      <c r="C26" s="64" t="s">
        <v>793</v>
      </c>
      <c r="D26" s="133" t="s">
        <v>797</v>
      </c>
      <c r="E26" s="16"/>
      <c r="F26" s="16"/>
      <c r="G26" s="16"/>
      <c r="H26" s="16"/>
      <c r="I26" s="16"/>
      <c r="J26" s="65" t="s">
        <v>786</v>
      </c>
      <c r="K26" s="64" t="s">
        <v>799</v>
      </c>
      <c r="L26" s="183" t="s">
        <v>423</v>
      </c>
      <c r="M26" s="183" t="s">
        <v>423</v>
      </c>
    </row>
    <row r="27" spans="1:13" x14ac:dyDescent="0.55000000000000004">
      <c r="A27" s="63"/>
      <c r="B27" s="132" t="s">
        <v>790</v>
      </c>
      <c r="C27" s="64" t="s">
        <v>794</v>
      </c>
      <c r="D27" s="133"/>
      <c r="E27" s="16"/>
      <c r="F27" s="16"/>
      <c r="G27" s="16"/>
      <c r="H27" s="16"/>
      <c r="I27" s="16"/>
      <c r="J27" s="65" t="s">
        <v>787</v>
      </c>
      <c r="K27" s="64"/>
      <c r="L27" s="65"/>
      <c r="M27" s="183"/>
    </row>
    <row r="28" spans="1:13" x14ac:dyDescent="0.55000000000000004">
      <c r="A28" s="67"/>
      <c r="B28" s="135" t="s">
        <v>791</v>
      </c>
      <c r="C28" s="68" t="s">
        <v>795</v>
      </c>
      <c r="D28" s="136"/>
      <c r="E28" s="17"/>
      <c r="F28" s="17"/>
      <c r="G28" s="17"/>
      <c r="H28" s="17"/>
      <c r="I28" s="17"/>
      <c r="J28" s="70"/>
      <c r="K28" s="68"/>
      <c r="L28" s="70"/>
      <c r="M28" s="188"/>
    </row>
    <row r="29" spans="1:13" x14ac:dyDescent="0.55000000000000004">
      <c r="A29" s="57">
        <f t="shared" ref="A29:A33" si="1">A25+1</f>
        <v>6</v>
      </c>
      <c r="B29" s="113" t="s">
        <v>800</v>
      </c>
      <c r="C29" s="59" t="s">
        <v>804</v>
      </c>
      <c r="D29" s="130" t="s">
        <v>807</v>
      </c>
      <c r="E29" s="11">
        <v>100000</v>
      </c>
      <c r="F29" s="11">
        <v>100000</v>
      </c>
      <c r="G29" s="11">
        <v>100000</v>
      </c>
      <c r="H29" s="11">
        <v>100000</v>
      </c>
      <c r="I29" s="11">
        <v>100000</v>
      </c>
      <c r="J29" s="75" t="s">
        <v>784</v>
      </c>
      <c r="K29" s="59" t="s">
        <v>808</v>
      </c>
      <c r="L29" s="224" t="s">
        <v>422</v>
      </c>
      <c r="M29" s="159" t="s">
        <v>422</v>
      </c>
    </row>
    <row r="30" spans="1:13" x14ac:dyDescent="0.55000000000000004">
      <c r="A30" s="63"/>
      <c r="B30" s="132" t="s">
        <v>801</v>
      </c>
      <c r="C30" s="64" t="s">
        <v>805</v>
      </c>
      <c r="D30" s="225" t="s">
        <v>805</v>
      </c>
      <c r="E30" s="16"/>
      <c r="F30" s="16"/>
      <c r="G30" s="16"/>
      <c r="H30" s="16"/>
      <c r="I30" s="16"/>
      <c r="J30" s="65" t="s">
        <v>786</v>
      </c>
      <c r="K30" s="64" t="s">
        <v>809</v>
      </c>
      <c r="L30" s="183" t="s">
        <v>423</v>
      </c>
      <c r="M30" s="183" t="s">
        <v>423</v>
      </c>
    </row>
    <row r="31" spans="1:13" x14ac:dyDescent="0.55000000000000004">
      <c r="A31" s="63"/>
      <c r="B31" s="132" t="s">
        <v>802</v>
      </c>
      <c r="C31" s="64" t="s">
        <v>806</v>
      </c>
      <c r="D31" s="133" t="s">
        <v>806</v>
      </c>
      <c r="E31" s="16"/>
      <c r="F31" s="16"/>
      <c r="G31" s="16"/>
      <c r="H31" s="16"/>
      <c r="I31" s="16"/>
      <c r="J31" s="65" t="s">
        <v>787</v>
      </c>
      <c r="K31" s="64" t="s">
        <v>810</v>
      </c>
      <c r="L31" s="65"/>
      <c r="M31" s="183"/>
    </row>
    <row r="32" spans="1:13" x14ac:dyDescent="0.55000000000000004">
      <c r="A32" s="67"/>
      <c r="B32" s="135" t="s">
        <v>803</v>
      </c>
      <c r="C32" s="68"/>
      <c r="D32" s="136"/>
      <c r="E32" s="17"/>
      <c r="F32" s="17"/>
      <c r="G32" s="17"/>
      <c r="H32" s="17"/>
      <c r="I32" s="17"/>
      <c r="J32" s="65"/>
      <c r="K32" s="68" t="s">
        <v>811</v>
      </c>
      <c r="L32" s="70"/>
      <c r="M32" s="188"/>
    </row>
    <row r="33" spans="1:13" x14ac:dyDescent="0.55000000000000004">
      <c r="A33" s="57">
        <f t="shared" si="1"/>
        <v>7</v>
      </c>
      <c r="B33" s="208" t="s">
        <v>814</v>
      </c>
      <c r="C33" s="59" t="s">
        <v>817</v>
      </c>
      <c r="D33" s="210" t="s">
        <v>825</v>
      </c>
      <c r="E33" s="11">
        <v>150000</v>
      </c>
      <c r="F33" s="11">
        <v>150000</v>
      </c>
      <c r="G33" s="11">
        <v>150000</v>
      </c>
      <c r="H33" s="11">
        <v>150000</v>
      </c>
      <c r="I33" s="19">
        <v>150000</v>
      </c>
      <c r="J33" s="61" t="s">
        <v>784</v>
      </c>
      <c r="K33" s="210" t="s">
        <v>821</v>
      </c>
      <c r="L33" s="224" t="s">
        <v>422</v>
      </c>
      <c r="M33" s="159" t="s">
        <v>422</v>
      </c>
    </row>
    <row r="34" spans="1:13" x14ac:dyDescent="0.55000000000000004">
      <c r="A34" s="63"/>
      <c r="B34" s="132" t="s">
        <v>815</v>
      </c>
      <c r="C34" s="64" t="s">
        <v>818</v>
      </c>
      <c r="D34" s="225" t="s">
        <v>826</v>
      </c>
      <c r="E34" s="16"/>
      <c r="F34" s="16"/>
      <c r="G34" s="16"/>
      <c r="H34" s="16"/>
      <c r="I34" s="21"/>
      <c r="J34" s="65" t="s">
        <v>786</v>
      </c>
      <c r="K34" s="134" t="s">
        <v>822</v>
      </c>
      <c r="L34" s="183" t="s">
        <v>423</v>
      </c>
      <c r="M34" s="183" t="s">
        <v>423</v>
      </c>
    </row>
    <row r="35" spans="1:13" x14ac:dyDescent="0.55000000000000004">
      <c r="A35" s="63"/>
      <c r="B35" s="132" t="s">
        <v>816</v>
      </c>
      <c r="C35" s="64" t="s">
        <v>819</v>
      </c>
      <c r="D35" s="133" t="s">
        <v>827</v>
      </c>
      <c r="E35" s="16"/>
      <c r="F35" s="16"/>
      <c r="G35" s="16"/>
      <c r="H35" s="16"/>
      <c r="I35" s="21"/>
      <c r="J35" s="65" t="s">
        <v>787</v>
      </c>
      <c r="K35" s="134" t="s">
        <v>823</v>
      </c>
      <c r="L35" s="63"/>
      <c r="M35" s="183"/>
    </row>
    <row r="36" spans="1:13" x14ac:dyDescent="0.55000000000000004">
      <c r="A36" s="63"/>
      <c r="B36" s="132"/>
      <c r="C36" s="64" t="s">
        <v>820</v>
      </c>
      <c r="D36" s="133"/>
      <c r="E36" s="16"/>
      <c r="F36" s="16"/>
      <c r="G36" s="16"/>
      <c r="H36" s="16"/>
      <c r="I36" s="21"/>
      <c r="J36" s="65"/>
      <c r="K36" s="134" t="s">
        <v>824</v>
      </c>
      <c r="L36" s="63"/>
      <c r="M36" s="183"/>
    </row>
    <row r="37" spans="1:13" x14ac:dyDescent="0.55000000000000004">
      <c r="A37" s="63"/>
      <c r="B37" s="132"/>
      <c r="C37" s="64"/>
      <c r="D37" s="133"/>
      <c r="E37" s="16"/>
      <c r="F37" s="16"/>
      <c r="G37" s="16"/>
      <c r="H37" s="16"/>
      <c r="I37" s="21"/>
      <c r="J37" s="65"/>
      <c r="K37" s="134"/>
      <c r="L37" s="63"/>
      <c r="M37" s="183"/>
    </row>
    <row r="38" spans="1:13" x14ac:dyDescent="0.55000000000000004">
      <c r="A38" s="67"/>
      <c r="B38" s="135"/>
      <c r="C38" s="68"/>
      <c r="D38" s="136"/>
      <c r="E38" s="313">
        <f>SUM(E21:E37)</f>
        <v>460000</v>
      </c>
      <c r="F38" s="313">
        <f>SUM(F21:F37)</f>
        <v>460000</v>
      </c>
      <c r="G38" s="313">
        <f>SUM(G21:G37)</f>
        <v>460000</v>
      </c>
      <c r="H38" s="313">
        <f>SUM(H21:H37)</f>
        <v>460000</v>
      </c>
      <c r="I38" s="313">
        <f>SUM(I21:I37)</f>
        <v>460000</v>
      </c>
      <c r="J38" s="70"/>
      <c r="K38" s="71"/>
      <c r="L38" s="67"/>
      <c r="M38" s="188"/>
    </row>
    <row r="39" spans="1:13" x14ac:dyDescent="0.55000000000000004">
      <c r="A39" s="526">
        <f>A20+1</f>
        <v>60</v>
      </c>
      <c r="B39" s="526"/>
      <c r="C39" s="526"/>
      <c r="D39" s="526"/>
      <c r="E39" s="526"/>
      <c r="F39" s="526"/>
      <c r="G39" s="526"/>
      <c r="H39" s="526"/>
      <c r="I39" s="526"/>
      <c r="J39" s="526"/>
      <c r="K39" s="526"/>
      <c r="L39" s="526"/>
      <c r="M39" s="526"/>
    </row>
    <row r="40" spans="1:13" x14ac:dyDescent="0.55000000000000004">
      <c r="A40" s="57">
        <f>A33+1</f>
        <v>8</v>
      </c>
      <c r="B40" s="58" t="s">
        <v>828</v>
      </c>
      <c r="C40" s="59" t="s">
        <v>832</v>
      </c>
      <c r="D40" s="130" t="s">
        <v>835</v>
      </c>
      <c r="E40" s="11">
        <v>30000</v>
      </c>
      <c r="F40" s="11">
        <v>30000</v>
      </c>
      <c r="G40" s="11">
        <v>30000</v>
      </c>
      <c r="H40" s="11">
        <v>30000</v>
      </c>
      <c r="I40" s="11">
        <v>30000</v>
      </c>
      <c r="J40" s="61" t="s">
        <v>784</v>
      </c>
      <c r="K40" s="59" t="s">
        <v>821</v>
      </c>
      <c r="L40" s="159" t="s">
        <v>422</v>
      </c>
      <c r="M40" s="159" t="s">
        <v>422</v>
      </c>
    </row>
    <row r="41" spans="1:13" x14ac:dyDescent="0.55000000000000004">
      <c r="A41" s="63"/>
      <c r="B41" s="64" t="s">
        <v>829</v>
      </c>
      <c r="C41" s="64" t="s">
        <v>833</v>
      </c>
      <c r="D41" s="133" t="s">
        <v>836</v>
      </c>
      <c r="E41" s="16"/>
      <c r="F41" s="16"/>
      <c r="G41" s="16"/>
      <c r="H41" s="16"/>
      <c r="I41" s="16"/>
      <c r="J41" s="65" t="s">
        <v>786</v>
      </c>
      <c r="K41" s="64" t="s">
        <v>837</v>
      </c>
      <c r="L41" s="183" t="s">
        <v>423</v>
      </c>
      <c r="M41" s="183" t="s">
        <v>423</v>
      </c>
    </row>
    <row r="42" spans="1:13" x14ac:dyDescent="0.55000000000000004">
      <c r="A42" s="63"/>
      <c r="B42" s="64" t="s">
        <v>830</v>
      </c>
      <c r="C42" s="64" t="s">
        <v>834</v>
      </c>
      <c r="D42" s="133"/>
      <c r="E42" s="16"/>
      <c r="F42" s="16"/>
      <c r="G42" s="306"/>
      <c r="H42" s="16"/>
      <c r="I42" s="16"/>
      <c r="J42" s="65" t="s">
        <v>787</v>
      </c>
      <c r="K42" s="64"/>
      <c r="L42" s="183"/>
      <c r="M42" s="183"/>
    </row>
    <row r="43" spans="1:13" x14ac:dyDescent="0.55000000000000004">
      <c r="A43" s="63"/>
      <c r="B43" s="64" t="s">
        <v>831</v>
      </c>
      <c r="C43" s="64" t="s">
        <v>500</v>
      </c>
      <c r="D43" s="133"/>
      <c r="E43" s="16"/>
      <c r="F43" s="16"/>
      <c r="G43" s="16"/>
      <c r="H43" s="16"/>
      <c r="I43" s="16"/>
      <c r="J43" s="65"/>
      <c r="K43" s="64"/>
      <c r="L43" s="183"/>
      <c r="M43" s="183"/>
    </row>
    <row r="44" spans="1:13" x14ac:dyDescent="0.55000000000000004">
      <c r="A44" s="67"/>
      <c r="B44" s="68"/>
      <c r="C44" s="68"/>
      <c r="D44" s="136"/>
      <c r="E44" s="27"/>
      <c r="F44" s="27"/>
      <c r="G44" s="27"/>
      <c r="H44" s="27"/>
      <c r="I44" s="27"/>
      <c r="J44" s="70"/>
      <c r="K44" s="68"/>
      <c r="L44" s="188"/>
      <c r="M44" s="188"/>
    </row>
    <row r="45" spans="1:13" x14ac:dyDescent="0.55000000000000004">
      <c r="A45" s="57">
        <f>A40+1</f>
        <v>9</v>
      </c>
      <c r="B45" s="58" t="s">
        <v>838</v>
      </c>
      <c r="C45" s="59" t="s">
        <v>841</v>
      </c>
      <c r="D45" s="130" t="s">
        <v>844</v>
      </c>
      <c r="E45" s="11">
        <v>50000</v>
      </c>
      <c r="F45" s="11">
        <v>50000</v>
      </c>
      <c r="G45" s="11">
        <v>50000</v>
      </c>
      <c r="H45" s="11">
        <v>50000</v>
      </c>
      <c r="I45" s="11">
        <v>50000</v>
      </c>
      <c r="J45" s="61" t="s">
        <v>848</v>
      </c>
      <c r="K45" s="59" t="s">
        <v>850</v>
      </c>
      <c r="L45" s="159" t="s">
        <v>422</v>
      </c>
      <c r="M45" s="159" t="s">
        <v>422</v>
      </c>
    </row>
    <row r="46" spans="1:13" x14ac:dyDescent="0.55000000000000004">
      <c r="A46" s="63"/>
      <c r="B46" s="64" t="s">
        <v>839</v>
      </c>
      <c r="C46" s="64" t="s">
        <v>842</v>
      </c>
      <c r="D46" s="133" t="s">
        <v>845</v>
      </c>
      <c r="E46" s="16"/>
      <c r="F46" s="16"/>
      <c r="G46" s="16"/>
      <c r="H46" s="16"/>
      <c r="I46" s="16"/>
      <c r="J46" s="65" t="s">
        <v>849</v>
      </c>
      <c r="K46" s="64" t="s">
        <v>851</v>
      </c>
      <c r="L46" s="183" t="s">
        <v>423</v>
      </c>
      <c r="M46" s="183" t="s">
        <v>423</v>
      </c>
    </row>
    <row r="47" spans="1:13" x14ac:dyDescent="0.55000000000000004">
      <c r="A47" s="63"/>
      <c r="B47" s="64" t="s">
        <v>840</v>
      </c>
      <c r="C47" s="64" t="s">
        <v>843</v>
      </c>
      <c r="D47" s="133" t="s">
        <v>846</v>
      </c>
      <c r="E47" s="16"/>
      <c r="F47" s="16"/>
      <c r="G47" s="16"/>
      <c r="H47" s="16"/>
      <c r="I47" s="16"/>
      <c r="J47" s="65"/>
      <c r="K47" s="64" t="s">
        <v>612</v>
      </c>
      <c r="L47" s="183"/>
      <c r="M47" s="183"/>
    </row>
    <row r="48" spans="1:13" x14ac:dyDescent="0.55000000000000004">
      <c r="A48" s="63"/>
      <c r="B48" s="64"/>
      <c r="C48" s="64"/>
      <c r="D48" s="133" t="s">
        <v>847</v>
      </c>
      <c r="E48" s="16"/>
      <c r="F48" s="16"/>
      <c r="G48" s="16"/>
      <c r="H48" s="16"/>
      <c r="I48" s="16"/>
      <c r="J48" s="65"/>
      <c r="K48" s="64"/>
      <c r="L48" s="183"/>
      <c r="M48" s="183"/>
    </row>
    <row r="49" spans="1:13" x14ac:dyDescent="0.55000000000000004">
      <c r="A49" s="67"/>
      <c r="B49" s="68"/>
      <c r="C49" s="68"/>
      <c r="D49" s="136"/>
      <c r="E49" s="17"/>
      <c r="F49" s="17"/>
      <c r="G49" s="17"/>
      <c r="H49" s="17"/>
      <c r="I49" s="17"/>
      <c r="J49" s="70"/>
      <c r="K49" s="68"/>
      <c r="L49" s="188"/>
      <c r="M49" s="188"/>
    </row>
    <row r="50" spans="1:13" x14ac:dyDescent="0.55000000000000004">
      <c r="A50" s="57">
        <f>A45+1</f>
        <v>10</v>
      </c>
      <c r="B50" s="58" t="s">
        <v>852</v>
      </c>
      <c r="C50" s="59" t="s">
        <v>854</v>
      </c>
      <c r="D50" s="226" t="s">
        <v>858</v>
      </c>
      <c r="E50" s="11">
        <v>30000</v>
      </c>
      <c r="F50" s="11">
        <v>30000</v>
      </c>
      <c r="G50" s="11">
        <v>30000</v>
      </c>
      <c r="H50" s="11">
        <v>30000</v>
      </c>
      <c r="I50" s="11">
        <v>30000</v>
      </c>
      <c r="J50" s="61" t="s">
        <v>848</v>
      </c>
      <c r="K50" s="226" t="s">
        <v>860</v>
      </c>
      <c r="L50" s="159" t="s">
        <v>422</v>
      </c>
      <c r="M50" s="159" t="s">
        <v>422</v>
      </c>
    </row>
    <row r="51" spans="1:13" x14ac:dyDescent="0.55000000000000004">
      <c r="A51" s="63"/>
      <c r="B51" s="64" t="s">
        <v>853</v>
      </c>
      <c r="C51" s="64" t="s">
        <v>855</v>
      </c>
      <c r="D51" s="227" t="s">
        <v>859</v>
      </c>
      <c r="E51" s="64"/>
      <c r="F51" s="64"/>
      <c r="G51" s="64"/>
      <c r="H51" s="64"/>
      <c r="I51" s="64"/>
      <c r="J51" s="65" t="s">
        <v>849</v>
      </c>
      <c r="K51" s="227" t="s">
        <v>861</v>
      </c>
      <c r="L51" s="63"/>
      <c r="M51" s="65"/>
    </row>
    <row r="52" spans="1:13" x14ac:dyDescent="0.55000000000000004">
      <c r="A52" s="63"/>
      <c r="B52" s="64"/>
      <c r="C52" s="64" t="s">
        <v>856</v>
      </c>
      <c r="D52" s="227"/>
      <c r="E52" s="64"/>
      <c r="F52" s="64"/>
      <c r="G52" s="64"/>
      <c r="H52" s="64"/>
      <c r="I52" s="64"/>
      <c r="J52" s="63"/>
      <c r="K52" s="227" t="s">
        <v>862</v>
      </c>
      <c r="L52" s="63"/>
      <c r="M52" s="65"/>
    </row>
    <row r="53" spans="1:13" x14ac:dyDescent="0.55000000000000004">
      <c r="A53" s="63"/>
      <c r="B53" s="64"/>
      <c r="C53" s="64" t="s">
        <v>857</v>
      </c>
      <c r="D53" s="227"/>
      <c r="E53" s="64"/>
      <c r="F53" s="64"/>
      <c r="G53" s="64"/>
      <c r="H53" s="64"/>
      <c r="I53" s="64"/>
      <c r="J53" s="63"/>
      <c r="K53" s="227" t="s">
        <v>863</v>
      </c>
      <c r="L53" s="63"/>
      <c r="M53" s="65"/>
    </row>
    <row r="54" spans="1:13" x14ac:dyDescent="0.55000000000000004">
      <c r="A54" s="67"/>
      <c r="B54" s="68"/>
      <c r="C54" s="68"/>
      <c r="D54" s="228"/>
      <c r="E54" s="313">
        <f>SUM(E40:E53)</f>
        <v>110000</v>
      </c>
      <c r="F54" s="313">
        <f>SUM(F40:F53)</f>
        <v>110000</v>
      </c>
      <c r="G54" s="313">
        <f>SUM(G40:G53)</f>
        <v>110000</v>
      </c>
      <c r="H54" s="313">
        <f>SUM(H40:H53)</f>
        <v>110000</v>
      </c>
      <c r="I54" s="313">
        <f>SUM(I40:I53)</f>
        <v>110000</v>
      </c>
      <c r="J54" s="67"/>
      <c r="K54" s="228"/>
      <c r="L54" s="67"/>
      <c r="M54" s="70"/>
    </row>
    <row r="55" spans="1:13" x14ac:dyDescent="0.55000000000000004">
      <c r="D55" s="229"/>
      <c r="E55" s="230"/>
      <c r="F55" s="230"/>
      <c r="G55" s="230"/>
      <c r="H55" s="230"/>
      <c r="I55" s="230"/>
      <c r="K55" s="229"/>
    </row>
    <row r="56" spans="1:13" x14ac:dyDescent="0.55000000000000004">
      <c r="D56" s="229"/>
      <c r="E56" s="230"/>
      <c r="F56" s="230"/>
      <c r="G56" s="230"/>
      <c r="H56" s="230"/>
      <c r="I56" s="230"/>
      <c r="K56" s="229"/>
    </row>
    <row r="57" spans="1:13" x14ac:dyDescent="0.55000000000000004">
      <c r="D57" s="229"/>
      <c r="E57" s="230"/>
      <c r="F57" s="230"/>
      <c r="G57" s="230"/>
      <c r="H57" s="230"/>
      <c r="I57" s="230"/>
      <c r="K57" s="229"/>
    </row>
    <row r="58" spans="1:13" x14ac:dyDescent="0.55000000000000004">
      <c r="A58" s="526">
        <f>A39+1</f>
        <v>61</v>
      </c>
      <c r="B58" s="526"/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</row>
    <row r="59" spans="1:13" x14ac:dyDescent="0.55000000000000004">
      <c r="A59" s="57">
        <f>A50+1</f>
        <v>11</v>
      </c>
      <c r="B59" s="58" t="s">
        <v>864</v>
      </c>
      <c r="C59" s="59" t="s">
        <v>866</v>
      </c>
      <c r="D59" s="130" t="s">
        <v>868</v>
      </c>
      <c r="E59" s="11">
        <v>30000</v>
      </c>
      <c r="F59" s="11">
        <v>30000</v>
      </c>
      <c r="G59" s="11">
        <v>30000</v>
      </c>
      <c r="H59" s="11">
        <v>30000</v>
      </c>
      <c r="I59" s="11">
        <v>30000</v>
      </c>
      <c r="J59" s="61" t="s">
        <v>848</v>
      </c>
      <c r="K59" s="59" t="s">
        <v>821</v>
      </c>
      <c r="L59" s="159" t="s">
        <v>422</v>
      </c>
      <c r="M59" s="159" t="s">
        <v>422</v>
      </c>
    </row>
    <row r="60" spans="1:13" x14ac:dyDescent="0.55000000000000004">
      <c r="A60" s="63"/>
      <c r="B60" s="64" t="s">
        <v>865</v>
      </c>
      <c r="C60" s="64" t="s">
        <v>867</v>
      </c>
      <c r="D60" s="133" t="s">
        <v>869</v>
      </c>
      <c r="E60" s="16"/>
      <c r="F60" s="16"/>
      <c r="G60" s="16"/>
      <c r="H60" s="16"/>
      <c r="I60" s="16"/>
      <c r="J60" s="65" t="s">
        <v>849</v>
      </c>
      <c r="K60" s="64" t="s">
        <v>837</v>
      </c>
      <c r="L60" s="183" t="s">
        <v>423</v>
      </c>
      <c r="M60" s="183" t="s">
        <v>423</v>
      </c>
    </row>
    <row r="61" spans="1:13" x14ac:dyDescent="0.55000000000000004">
      <c r="A61" s="63"/>
      <c r="B61" s="64" t="s">
        <v>785</v>
      </c>
      <c r="C61" s="64"/>
      <c r="D61" s="133"/>
      <c r="E61" s="16"/>
      <c r="F61" s="16"/>
      <c r="G61" s="16"/>
      <c r="H61" s="16"/>
      <c r="I61" s="16"/>
      <c r="J61" s="65"/>
      <c r="K61" s="64"/>
      <c r="L61" s="183"/>
      <c r="M61" s="183"/>
    </row>
    <row r="62" spans="1:13" x14ac:dyDescent="0.55000000000000004">
      <c r="A62" s="63"/>
      <c r="B62" s="64"/>
      <c r="C62" s="64"/>
      <c r="D62" s="133"/>
      <c r="E62" s="16"/>
      <c r="F62" s="16"/>
      <c r="G62" s="16"/>
      <c r="H62" s="16"/>
      <c r="I62" s="16"/>
      <c r="J62" s="65"/>
      <c r="K62" s="64"/>
      <c r="L62" s="183"/>
      <c r="M62" s="183"/>
    </row>
    <row r="63" spans="1:13" x14ac:dyDescent="0.55000000000000004">
      <c r="A63" s="67"/>
      <c r="B63" s="68"/>
      <c r="C63" s="68"/>
      <c r="D63" s="136"/>
      <c r="E63" s="17"/>
      <c r="F63" s="17"/>
      <c r="G63" s="17"/>
      <c r="H63" s="17"/>
      <c r="I63" s="17"/>
      <c r="J63" s="70"/>
      <c r="K63" s="68"/>
      <c r="L63" s="188"/>
      <c r="M63" s="188"/>
    </row>
    <row r="64" spans="1:13" x14ac:dyDescent="0.55000000000000004">
      <c r="A64" s="57">
        <f>A59+1</f>
        <v>12</v>
      </c>
      <c r="B64" s="58" t="s">
        <v>870</v>
      </c>
      <c r="C64" s="59" t="s">
        <v>874</v>
      </c>
      <c r="D64" s="130" t="s">
        <v>879</v>
      </c>
      <c r="E64" s="11">
        <v>50000</v>
      </c>
      <c r="F64" s="11">
        <v>50000</v>
      </c>
      <c r="G64" s="11">
        <v>50000</v>
      </c>
      <c r="H64" s="11">
        <v>50000</v>
      </c>
      <c r="I64" s="11">
        <v>50000</v>
      </c>
      <c r="J64" s="61" t="s">
        <v>848</v>
      </c>
      <c r="K64" s="59" t="s">
        <v>821</v>
      </c>
      <c r="L64" s="159" t="s">
        <v>422</v>
      </c>
      <c r="M64" s="159" t="s">
        <v>422</v>
      </c>
    </row>
    <row r="65" spans="1:13" x14ac:dyDescent="0.55000000000000004">
      <c r="A65" s="63"/>
      <c r="B65" s="64" t="s">
        <v>871</v>
      </c>
      <c r="C65" s="64" t="s">
        <v>875</v>
      </c>
      <c r="D65" s="133" t="s">
        <v>880</v>
      </c>
      <c r="E65" s="16"/>
      <c r="F65" s="16"/>
      <c r="G65" s="16"/>
      <c r="H65" s="16"/>
      <c r="I65" s="16"/>
      <c r="J65" s="65" t="s">
        <v>849</v>
      </c>
      <c r="K65" s="64" t="s">
        <v>837</v>
      </c>
      <c r="L65" s="183" t="s">
        <v>423</v>
      </c>
      <c r="M65" s="183" t="s">
        <v>423</v>
      </c>
    </row>
    <row r="66" spans="1:13" x14ac:dyDescent="0.55000000000000004">
      <c r="A66" s="63"/>
      <c r="B66" s="64" t="s">
        <v>872</v>
      </c>
      <c r="C66" s="64" t="s">
        <v>876</v>
      </c>
      <c r="D66" s="133" t="s">
        <v>881</v>
      </c>
      <c r="E66" s="16"/>
      <c r="F66" s="16"/>
      <c r="G66" s="16"/>
      <c r="H66" s="16"/>
      <c r="I66" s="16"/>
      <c r="J66" s="65"/>
      <c r="K66" s="64"/>
      <c r="L66" s="183"/>
      <c r="M66" s="183"/>
    </row>
    <row r="67" spans="1:13" x14ac:dyDescent="0.55000000000000004">
      <c r="A67" s="63"/>
      <c r="B67" s="64" t="s">
        <v>873</v>
      </c>
      <c r="C67" s="64" t="s">
        <v>877</v>
      </c>
      <c r="D67" s="133"/>
      <c r="E67" s="16"/>
      <c r="F67" s="16"/>
      <c r="G67" s="16"/>
      <c r="H67" s="16"/>
      <c r="I67" s="16"/>
      <c r="J67" s="65"/>
      <c r="K67" s="64"/>
      <c r="L67" s="183"/>
      <c r="M67" s="183"/>
    </row>
    <row r="68" spans="1:13" x14ac:dyDescent="0.55000000000000004">
      <c r="A68" s="67"/>
      <c r="B68" s="68"/>
      <c r="C68" s="68" t="s">
        <v>878</v>
      </c>
      <c r="D68" s="136"/>
      <c r="E68" s="27"/>
      <c r="F68" s="27"/>
      <c r="G68" s="27"/>
      <c r="H68" s="27"/>
      <c r="I68" s="27"/>
      <c r="J68" s="70"/>
      <c r="K68" s="68"/>
      <c r="L68" s="188"/>
      <c r="M68" s="188"/>
    </row>
    <row r="69" spans="1:13" x14ac:dyDescent="0.55000000000000004">
      <c r="A69" s="57">
        <f>A64+1</f>
        <v>13</v>
      </c>
      <c r="B69" s="58" t="s">
        <v>882</v>
      </c>
      <c r="C69" s="59" t="s">
        <v>885</v>
      </c>
      <c r="D69" s="130" t="s">
        <v>889</v>
      </c>
      <c r="E69" s="11">
        <v>50000</v>
      </c>
      <c r="F69" s="11">
        <v>50000</v>
      </c>
      <c r="G69" s="11">
        <v>50000</v>
      </c>
      <c r="H69" s="11">
        <v>50000</v>
      </c>
      <c r="I69" s="11">
        <v>50000</v>
      </c>
      <c r="J69" s="61" t="s">
        <v>848</v>
      </c>
      <c r="K69" s="59" t="s">
        <v>891</v>
      </c>
      <c r="L69" s="159" t="s">
        <v>422</v>
      </c>
      <c r="M69" s="159" t="s">
        <v>422</v>
      </c>
    </row>
    <row r="70" spans="1:13" x14ac:dyDescent="0.55000000000000004">
      <c r="A70" s="63"/>
      <c r="B70" s="64" t="s">
        <v>883</v>
      </c>
      <c r="C70" s="64" t="s">
        <v>886</v>
      </c>
      <c r="D70" s="133" t="s">
        <v>890</v>
      </c>
      <c r="E70" s="16"/>
      <c r="F70" s="16"/>
      <c r="G70" s="16"/>
      <c r="H70" s="16"/>
      <c r="I70" s="16"/>
      <c r="J70" s="65" t="s">
        <v>849</v>
      </c>
      <c r="K70" s="64" t="s">
        <v>837</v>
      </c>
      <c r="L70" s="183" t="s">
        <v>423</v>
      </c>
      <c r="M70" s="183" t="s">
        <v>423</v>
      </c>
    </row>
    <row r="71" spans="1:13" x14ac:dyDescent="0.55000000000000004">
      <c r="A71" s="63"/>
      <c r="B71" s="64" t="s">
        <v>884</v>
      </c>
      <c r="C71" s="64" t="s">
        <v>887</v>
      </c>
      <c r="D71" s="133"/>
      <c r="E71" s="16"/>
      <c r="F71" s="16"/>
      <c r="G71" s="16"/>
      <c r="H71" s="16"/>
      <c r="I71" s="16"/>
      <c r="J71" s="65"/>
      <c r="K71" s="64"/>
      <c r="L71" s="183"/>
      <c r="M71" s="183"/>
    </row>
    <row r="72" spans="1:13" x14ac:dyDescent="0.55000000000000004">
      <c r="A72" s="63"/>
      <c r="B72" s="64"/>
      <c r="C72" s="64" t="s">
        <v>888</v>
      </c>
      <c r="D72" s="133"/>
      <c r="E72" s="16"/>
      <c r="F72" s="16"/>
      <c r="G72" s="16"/>
      <c r="H72" s="16"/>
      <c r="I72" s="16"/>
      <c r="J72" s="65"/>
      <c r="K72" s="64"/>
      <c r="L72" s="183"/>
      <c r="M72" s="183"/>
    </row>
    <row r="73" spans="1:13" x14ac:dyDescent="0.55000000000000004">
      <c r="A73" s="67"/>
      <c r="B73" s="68"/>
      <c r="C73" s="68"/>
      <c r="D73" s="136"/>
      <c r="E73" s="313">
        <f>SUM(E59:E72)</f>
        <v>130000</v>
      </c>
      <c r="F73" s="313">
        <f>SUM(F59:F72)</f>
        <v>130000</v>
      </c>
      <c r="G73" s="313">
        <f>SUM(G59:G72)</f>
        <v>130000</v>
      </c>
      <c r="H73" s="313">
        <f>SUM(H59:H72)</f>
        <v>130000</v>
      </c>
      <c r="I73" s="313">
        <f>SUM(I59:I72)</f>
        <v>130000</v>
      </c>
      <c r="J73" s="70"/>
      <c r="K73" s="68"/>
      <c r="L73" s="188"/>
      <c r="M73" s="188"/>
    </row>
    <row r="74" spans="1:13" x14ac:dyDescent="0.55000000000000004">
      <c r="D74" s="60"/>
      <c r="J74" s="60"/>
      <c r="K74" s="113"/>
      <c r="L74" s="195"/>
      <c r="M74" s="195"/>
    </row>
    <row r="75" spans="1:13" x14ac:dyDescent="0.55000000000000004">
      <c r="D75" s="60"/>
      <c r="J75" s="60"/>
      <c r="K75" s="113"/>
      <c r="L75" s="195"/>
      <c r="M75" s="195"/>
    </row>
    <row r="76" spans="1:13" x14ac:dyDescent="0.55000000000000004">
      <c r="D76" s="60"/>
      <c r="J76" s="60"/>
      <c r="K76" s="113"/>
      <c r="L76" s="195"/>
      <c r="M76" s="195"/>
    </row>
    <row r="77" spans="1:13" x14ac:dyDescent="0.55000000000000004">
      <c r="A77" s="526">
        <f>A58+1</f>
        <v>62</v>
      </c>
      <c r="B77" s="526"/>
      <c r="C77" s="526"/>
      <c r="D77" s="526"/>
      <c r="E77" s="526"/>
      <c r="F77" s="526"/>
      <c r="G77" s="526"/>
      <c r="H77" s="526"/>
      <c r="I77" s="526"/>
      <c r="J77" s="526"/>
      <c r="K77" s="526"/>
      <c r="L77" s="526"/>
      <c r="M77" s="526"/>
    </row>
    <row r="78" spans="1:13" x14ac:dyDescent="0.55000000000000004">
      <c r="A78" s="57">
        <f>A69+1</f>
        <v>14</v>
      </c>
      <c r="B78" s="58" t="s">
        <v>892</v>
      </c>
      <c r="C78" s="59" t="s">
        <v>2058</v>
      </c>
      <c r="D78" s="130" t="s">
        <v>898</v>
      </c>
      <c r="E78" s="11">
        <v>300000</v>
      </c>
      <c r="F78" s="11">
        <v>300000</v>
      </c>
      <c r="G78" s="11">
        <v>300000</v>
      </c>
      <c r="H78" s="11">
        <v>300000</v>
      </c>
      <c r="I78" s="11">
        <v>300000</v>
      </c>
      <c r="J78" s="61" t="s">
        <v>848</v>
      </c>
      <c r="K78" s="59" t="s">
        <v>784</v>
      </c>
      <c r="L78" s="159" t="s">
        <v>422</v>
      </c>
      <c r="M78" s="159" t="s">
        <v>422</v>
      </c>
    </row>
    <row r="79" spans="1:13" x14ac:dyDescent="0.55000000000000004">
      <c r="A79" s="63"/>
      <c r="B79" s="64" t="s">
        <v>893</v>
      </c>
      <c r="C79" s="64" t="s">
        <v>895</v>
      </c>
      <c r="D79" s="133" t="s">
        <v>899</v>
      </c>
      <c r="E79" s="16"/>
      <c r="F79" s="16"/>
      <c r="G79" s="16"/>
      <c r="H79" s="16"/>
      <c r="I79" s="16"/>
      <c r="J79" s="65" t="s">
        <v>849</v>
      </c>
      <c r="K79" s="64" t="s">
        <v>837</v>
      </c>
      <c r="L79" s="183" t="s">
        <v>423</v>
      </c>
      <c r="M79" s="183" t="s">
        <v>423</v>
      </c>
    </row>
    <row r="80" spans="1:13" x14ac:dyDescent="0.55000000000000004">
      <c r="A80" s="63"/>
      <c r="B80" s="64" t="s">
        <v>894</v>
      </c>
      <c r="C80" s="64" t="s">
        <v>896</v>
      </c>
      <c r="D80" s="133"/>
      <c r="E80" s="16"/>
      <c r="F80" s="16"/>
      <c r="G80" s="16"/>
      <c r="H80" s="16"/>
      <c r="I80" s="16"/>
      <c r="J80" s="65"/>
      <c r="K80" s="64"/>
      <c r="L80" s="183"/>
      <c r="M80" s="183"/>
    </row>
    <row r="81" spans="1:13" x14ac:dyDescent="0.55000000000000004">
      <c r="A81" s="67"/>
      <c r="B81" s="68"/>
      <c r="C81" s="68" t="s">
        <v>897</v>
      </c>
      <c r="D81" s="136"/>
      <c r="E81" s="317"/>
      <c r="F81" s="317"/>
      <c r="G81" s="317"/>
      <c r="H81" s="317"/>
      <c r="I81" s="317"/>
      <c r="J81" s="70"/>
      <c r="K81" s="68"/>
      <c r="L81" s="188"/>
      <c r="M81" s="188"/>
    </row>
    <row r="82" spans="1:13" x14ac:dyDescent="0.55000000000000004">
      <c r="A82" s="57">
        <f>A78+1</f>
        <v>15</v>
      </c>
      <c r="B82" s="58" t="s">
        <v>900</v>
      </c>
      <c r="C82" s="59" t="s">
        <v>903</v>
      </c>
      <c r="D82" s="130" t="s">
        <v>905</v>
      </c>
      <c r="E82" s="11">
        <v>30000</v>
      </c>
      <c r="F82" s="11">
        <v>30000</v>
      </c>
      <c r="G82" s="11">
        <v>30000</v>
      </c>
      <c r="H82" s="11">
        <v>30000</v>
      </c>
      <c r="I82" s="11">
        <v>30000</v>
      </c>
      <c r="J82" s="61" t="s">
        <v>848</v>
      </c>
      <c r="K82" s="59" t="s">
        <v>907</v>
      </c>
      <c r="L82" s="159" t="s">
        <v>422</v>
      </c>
      <c r="M82" s="159" t="s">
        <v>422</v>
      </c>
    </row>
    <row r="83" spans="1:13" x14ac:dyDescent="0.55000000000000004">
      <c r="A83" s="63"/>
      <c r="B83" s="64" t="s">
        <v>901</v>
      </c>
      <c r="C83" s="64" t="s">
        <v>904</v>
      </c>
      <c r="D83" s="133" t="s">
        <v>906</v>
      </c>
      <c r="E83" s="16"/>
      <c r="F83" s="16"/>
      <c r="G83" s="16"/>
      <c r="H83" s="16"/>
      <c r="I83" s="16"/>
      <c r="J83" s="65" t="s">
        <v>849</v>
      </c>
      <c r="K83" s="64" t="s">
        <v>908</v>
      </c>
      <c r="L83" s="183" t="s">
        <v>423</v>
      </c>
      <c r="M83" s="183" t="s">
        <v>423</v>
      </c>
    </row>
    <row r="84" spans="1:13" x14ac:dyDescent="0.55000000000000004">
      <c r="A84" s="63"/>
      <c r="B84" s="64" t="s">
        <v>902</v>
      </c>
      <c r="C84" s="64"/>
      <c r="D84" s="133" t="s">
        <v>0</v>
      </c>
      <c r="E84" s="16"/>
      <c r="F84" s="16"/>
      <c r="G84" s="16"/>
      <c r="H84" s="16"/>
      <c r="I84" s="16"/>
      <c r="J84" s="65"/>
      <c r="K84" s="64" t="s">
        <v>909</v>
      </c>
      <c r="L84" s="183"/>
      <c r="M84" s="183"/>
    </row>
    <row r="85" spans="1:13" x14ac:dyDescent="0.55000000000000004">
      <c r="A85" s="63"/>
      <c r="B85" s="64"/>
      <c r="C85" s="64"/>
      <c r="D85" s="133"/>
      <c r="E85" s="16"/>
      <c r="F85" s="16"/>
      <c r="G85" s="16"/>
      <c r="H85" s="16"/>
      <c r="I85" s="16"/>
      <c r="J85" s="65"/>
      <c r="K85" s="64" t="s">
        <v>820</v>
      </c>
      <c r="L85" s="183"/>
      <c r="M85" s="183"/>
    </row>
    <row r="86" spans="1:13" x14ac:dyDescent="0.55000000000000004">
      <c r="A86" s="67"/>
      <c r="B86" s="68"/>
      <c r="C86" s="68"/>
      <c r="D86" s="136"/>
      <c r="E86" s="17"/>
      <c r="F86" s="17"/>
      <c r="G86" s="17"/>
      <c r="H86" s="17"/>
      <c r="I86" s="17"/>
      <c r="J86" s="70"/>
      <c r="K86" s="68"/>
      <c r="L86" s="188"/>
      <c r="M86" s="188"/>
    </row>
    <row r="87" spans="1:13" x14ac:dyDescent="0.55000000000000004">
      <c r="A87" s="57">
        <f>A82+1</f>
        <v>16</v>
      </c>
      <c r="B87" s="58" t="s">
        <v>910</v>
      </c>
      <c r="C87" s="59" t="s">
        <v>913</v>
      </c>
      <c r="D87" s="130" t="s">
        <v>915</v>
      </c>
      <c r="E87" s="11">
        <v>30000</v>
      </c>
      <c r="F87" s="11">
        <v>30000</v>
      </c>
      <c r="G87" s="11">
        <v>30000</v>
      </c>
      <c r="H87" s="11">
        <v>30000</v>
      </c>
      <c r="I87" s="11">
        <v>30000</v>
      </c>
      <c r="J87" s="61" t="s">
        <v>918</v>
      </c>
      <c r="K87" s="59" t="s">
        <v>920</v>
      </c>
      <c r="L87" s="159" t="s">
        <v>422</v>
      </c>
      <c r="M87" s="159" t="s">
        <v>422</v>
      </c>
    </row>
    <row r="88" spans="1:13" x14ac:dyDescent="0.55000000000000004">
      <c r="A88" s="63"/>
      <c r="B88" s="64" t="s">
        <v>911</v>
      </c>
      <c r="C88" s="64" t="s">
        <v>914</v>
      </c>
      <c r="D88" s="133" t="s">
        <v>916</v>
      </c>
      <c r="E88" s="16"/>
      <c r="F88" s="16"/>
      <c r="G88" s="16"/>
      <c r="H88" s="16"/>
      <c r="I88" s="16"/>
      <c r="J88" s="65" t="s">
        <v>919</v>
      </c>
      <c r="K88" s="64" t="s">
        <v>921</v>
      </c>
      <c r="L88" s="183" t="s">
        <v>423</v>
      </c>
      <c r="M88" s="183" t="s">
        <v>423</v>
      </c>
    </row>
    <row r="89" spans="1:13" x14ac:dyDescent="0.55000000000000004">
      <c r="A89" s="63"/>
      <c r="B89" s="64" t="s">
        <v>912</v>
      </c>
      <c r="C89" s="64" t="s">
        <v>840</v>
      </c>
      <c r="D89" s="133" t="s">
        <v>917</v>
      </c>
      <c r="E89" s="16"/>
      <c r="F89" s="16"/>
      <c r="G89" s="16"/>
      <c r="H89" s="16"/>
      <c r="I89" s="16"/>
      <c r="J89" s="65"/>
      <c r="K89" s="64" t="s">
        <v>922</v>
      </c>
      <c r="L89" s="183"/>
      <c r="M89" s="183"/>
    </row>
    <row r="90" spans="1:13" x14ac:dyDescent="0.55000000000000004">
      <c r="A90" s="63"/>
      <c r="B90" s="64"/>
      <c r="C90" s="64"/>
      <c r="D90" s="133"/>
      <c r="E90" s="16"/>
      <c r="F90" s="16"/>
      <c r="G90" s="16"/>
      <c r="H90" s="16"/>
      <c r="I90" s="16"/>
      <c r="J90" s="65"/>
      <c r="K90" s="64"/>
      <c r="L90" s="183"/>
      <c r="M90" s="183"/>
    </row>
    <row r="91" spans="1:13" x14ac:dyDescent="0.55000000000000004">
      <c r="A91" s="67"/>
      <c r="B91" s="68"/>
      <c r="C91" s="68"/>
      <c r="D91" s="136"/>
      <c r="E91" s="27"/>
      <c r="F91" s="27"/>
      <c r="G91" s="27"/>
      <c r="H91" s="27"/>
      <c r="I91" s="27"/>
      <c r="J91" s="70"/>
      <c r="K91" s="68"/>
      <c r="L91" s="188"/>
      <c r="M91" s="188"/>
    </row>
    <row r="92" spans="1:13" x14ac:dyDescent="0.55000000000000004">
      <c r="A92" s="57">
        <f>A87+1</f>
        <v>17</v>
      </c>
      <c r="B92" s="58" t="s">
        <v>996</v>
      </c>
      <c r="C92" s="59" t="s">
        <v>1001</v>
      </c>
      <c r="D92" s="130" t="s">
        <v>1006</v>
      </c>
      <c r="E92" s="11">
        <v>200000</v>
      </c>
      <c r="F92" s="11">
        <v>200000</v>
      </c>
      <c r="G92" s="11">
        <v>200000</v>
      </c>
      <c r="H92" s="11">
        <v>200000</v>
      </c>
      <c r="I92" s="11">
        <v>200000</v>
      </c>
      <c r="J92" s="61" t="s">
        <v>1010</v>
      </c>
      <c r="K92" s="59" t="s">
        <v>1015</v>
      </c>
      <c r="L92" s="159" t="s">
        <v>422</v>
      </c>
      <c r="M92" s="159" t="s">
        <v>422</v>
      </c>
    </row>
    <row r="93" spans="1:13" x14ac:dyDescent="0.55000000000000004">
      <c r="A93" s="63"/>
      <c r="B93" s="64" t="s">
        <v>997</v>
      </c>
      <c r="C93" s="64" t="s">
        <v>1002</v>
      </c>
      <c r="D93" s="133" t="s">
        <v>1007</v>
      </c>
      <c r="E93" s="16"/>
      <c r="F93" s="16"/>
      <c r="G93" s="16"/>
      <c r="H93" s="16"/>
      <c r="I93" s="16"/>
      <c r="J93" s="65" t="s">
        <v>1011</v>
      </c>
      <c r="K93" s="64" t="s">
        <v>1016</v>
      </c>
      <c r="L93" s="183" t="s">
        <v>423</v>
      </c>
      <c r="M93" s="183" t="s">
        <v>423</v>
      </c>
    </row>
    <row r="94" spans="1:13" x14ac:dyDescent="0.55000000000000004">
      <c r="A94" s="63"/>
      <c r="B94" s="64"/>
      <c r="C94" s="64"/>
      <c r="D94" s="133" t="s">
        <v>1008</v>
      </c>
      <c r="E94" s="16"/>
      <c r="F94" s="16"/>
      <c r="G94" s="16"/>
      <c r="H94" s="16"/>
      <c r="I94" s="16"/>
      <c r="J94" s="65"/>
      <c r="K94" s="64"/>
      <c r="L94" s="183"/>
      <c r="M94" s="183"/>
    </row>
    <row r="95" spans="1:13" x14ac:dyDescent="0.55000000000000004">
      <c r="A95" s="67"/>
      <c r="B95" s="68"/>
      <c r="C95" s="68"/>
      <c r="D95" s="136"/>
      <c r="E95" s="313">
        <f>SUM(E78:E94)</f>
        <v>560000</v>
      </c>
      <c r="F95" s="313">
        <f>SUM(F78:F94)</f>
        <v>560000</v>
      </c>
      <c r="G95" s="313">
        <f>SUM(G78:G94)</f>
        <v>560000</v>
      </c>
      <c r="H95" s="313">
        <f>SUM(H78:H94)</f>
        <v>560000</v>
      </c>
      <c r="I95" s="313">
        <f>SUM(I78:I94)</f>
        <v>560000</v>
      </c>
      <c r="J95" s="70"/>
      <c r="K95" s="68"/>
      <c r="L95" s="188"/>
      <c r="M95" s="188"/>
    </row>
    <row r="96" spans="1:13" x14ac:dyDescent="0.55000000000000004">
      <c r="A96" s="526">
        <f>A77+1</f>
        <v>63</v>
      </c>
      <c r="B96" s="526"/>
      <c r="C96" s="526"/>
      <c r="D96" s="526"/>
      <c r="E96" s="526"/>
      <c r="F96" s="526"/>
      <c r="G96" s="526"/>
      <c r="H96" s="526"/>
      <c r="I96" s="526"/>
      <c r="J96" s="526"/>
      <c r="K96" s="526"/>
      <c r="L96" s="526"/>
      <c r="M96" s="526"/>
    </row>
    <row r="97" spans="1:13" x14ac:dyDescent="0.55000000000000004">
      <c r="A97" s="57">
        <f t="shared" ref="A97" si="2">A92+1</f>
        <v>18</v>
      </c>
      <c r="B97" s="58" t="s">
        <v>998</v>
      </c>
      <c r="C97" s="59" t="s">
        <v>1003</v>
      </c>
      <c r="D97" s="130" t="s">
        <v>1009</v>
      </c>
      <c r="E97" s="11">
        <v>200000</v>
      </c>
      <c r="F97" s="11">
        <v>200000</v>
      </c>
      <c r="G97" s="11">
        <v>200000</v>
      </c>
      <c r="H97" s="11">
        <v>200000</v>
      </c>
      <c r="I97" s="11">
        <v>200000</v>
      </c>
      <c r="J97" s="61" t="s">
        <v>1012</v>
      </c>
      <c r="K97" s="59" t="s">
        <v>1017</v>
      </c>
      <c r="L97" s="159" t="s">
        <v>422</v>
      </c>
      <c r="M97" s="159" t="s">
        <v>422</v>
      </c>
    </row>
    <row r="98" spans="1:13" x14ac:dyDescent="0.55000000000000004">
      <c r="A98" s="63"/>
      <c r="B98" s="64" t="s">
        <v>999</v>
      </c>
      <c r="C98" s="64" t="s">
        <v>1004</v>
      </c>
      <c r="D98" s="133"/>
      <c r="E98" s="16"/>
      <c r="F98" s="16"/>
      <c r="G98" s="16"/>
      <c r="H98" s="16"/>
      <c r="I98" s="16"/>
      <c r="J98" s="65" t="s">
        <v>1013</v>
      </c>
      <c r="K98" s="64" t="s">
        <v>1018</v>
      </c>
      <c r="L98" s="183" t="s">
        <v>423</v>
      </c>
      <c r="M98" s="183" t="s">
        <v>423</v>
      </c>
    </row>
    <row r="99" spans="1:13" x14ac:dyDescent="0.55000000000000004">
      <c r="A99" s="63"/>
      <c r="B99" s="64" t="s">
        <v>1000</v>
      </c>
      <c r="C99" s="64" t="s">
        <v>1005</v>
      </c>
      <c r="D99" s="133"/>
      <c r="E99" s="16"/>
      <c r="F99" s="16"/>
      <c r="G99" s="16"/>
      <c r="H99" s="16"/>
      <c r="I99" s="16"/>
      <c r="J99" s="65" t="s">
        <v>1014</v>
      </c>
      <c r="K99" s="64" t="s">
        <v>33</v>
      </c>
      <c r="L99" s="183"/>
      <c r="M99" s="183"/>
    </row>
    <row r="100" spans="1:13" x14ac:dyDescent="0.55000000000000004">
      <c r="A100" s="67"/>
      <c r="B100" s="68"/>
      <c r="C100" s="68"/>
      <c r="D100" s="136"/>
      <c r="E100" s="317"/>
      <c r="F100" s="317"/>
      <c r="G100" s="317"/>
      <c r="H100" s="317"/>
      <c r="I100" s="317"/>
      <c r="J100" s="70"/>
      <c r="K100" s="68"/>
      <c r="L100" s="188"/>
      <c r="M100" s="188"/>
    </row>
    <row r="101" spans="1:13" x14ac:dyDescent="0.55000000000000004">
      <c r="A101" s="57">
        <f>A97+1</f>
        <v>19</v>
      </c>
      <c r="B101" s="58" t="s">
        <v>1019</v>
      </c>
      <c r="C101" s="59" t="s">
        <v>1021</v>
      </c>
      <c r="D101" s="130" t="s">
        <v>1023</v>
      </c>
      <c r="E101" s="11">
        <v>30000</v>
      </c>
      <c r="F101" s="11">
        <v>30000</v>
      </c>
      <c r="G101" s="11">
        <v>30000</v>
      </c>
      <c r="H101" s="11">
        <v>30000</v>
      </c>
      <c r="I101" s="11">
        <v>30000</v>
      </c>
      <c r="J101" s="61" t="s">
        <v>1025</v>
      </c>
      <c r="K101" s="59" t="s">
        <v>1028</v>
      </c>
      <c r="L101" s="159" t="s">
        <v>422</v>
      </c>
      <c r="M101" s="159" t="s">
        <v>422</v>
      </c>
    </row>
    <row r="102" spans="1:13" x14ac:dyDescent="0.55000000000000004">
      <c r="A102" s="63"/>
      <c r="B102" s="64" t="s">
        <v>1020</v>
      </c>
      <c r="C102" s="64" t="s">
        <v>1022</v>
      </c>
      <c r="D102" s="133" t="s">
        <v>1024</v>
      </c>
      <c r="E102" s="16"/>
      <c r="F102" s="16"/>
      <c r="G102" s="16"/>
      <c r="H102" s="16"/>
      <c r="I102" s="16"/>
      <c r="J102" s="65" t="s">
        <v>1026</v>
      </c>
      <c r="K102" s="64" t="s">
        <v>1029</v>
      </c>
      <c r="L102" s="183" t="s">
        <v>423</v>
      </c>
      <c r="M102" s="183" t="s">
        <v>423</v>
      </c>
    </row>
    <row r="103" spans="1:13" x14ac:dyDescent="0.55000000000000004">
      <c r="A103" s="63"/>
      <c r="B103" s="64"/>
      <c r="C103" s="64"/>
      <c r="D103" s="133"/>
      <c r="E103" s="16"/>
      <c r="F103" s="16"/>
      <c r="G103" s="16"/>
      <c r="H103" s="16"/>
      <c r="I103" s="16"/>
      <c r="J103" s="65" t="s">
        <v>1027</v>
      </c>
      <c r="K103" s="64"/>
      <c r="L103" s="183"/>
      <c r="M103" s="183"/>
    </row>
    <row r="104" spans="1:13" x14ac:dyDescent="0.55000000000000004">
      <c r="A104" s="67"/>
      <c r="B104" s="68"/>
      <c r="C104" s="68"/>
      <c r="D104" s="136"/>
      <c r="E104" s="17"/>
      <c r="F104" s="17"/>
      <c r="G104" s="17"/>
      <c r="H104" s="17"/>
      <c r="I104" s="17"/>
      <c r="J104" s="70"/>
      <c r="K104" s="68"/>
      <c r="L104" s="188"/>
      <c r="M104" s="188"/>
    </row>
    <row r="105" spans="1:13" x14ac:dyDescent="0.55000000000000004">
      <c r="A105" s="57">
        <f>A101+1</f>
        <v>20</v>
      </c>
      <c r="B105" s="58" t="s">
        <v>1030</v>
      </c>
      <c r="C105" s="59" t="s">
        <v>1033</v>
      </c>
      <c r="D105" s="130" t="s">
        <v>1036</v>
      </c>
      <c r="E105" s="11">
        <v>50000</v>
      </c>
      <c r="F105" s="11">
        <v>50000</v>
      </c>
      <c r="G105" s="11">
        <v>50000</v>
      </c>
      <c r="H105" s="11">
        <v>50000</v>
      </c>
      <c r="I105" s="11">
        <v>50000</v>
      </c>
      <c r="J105" s="61" t="s">
        <v>1038</v>
      </c>
      <c r="K105" s="59" t="s">
        <v>1040</v>
      </c>
      <c r="L105" s="159" t="s">
        <v>422</v>
      </c>
      <c r="M105" s="159" t="s">
        <v>422</v>
      </c>
    </row>
    <row r="106" spans="1:13" x14ac:dyDescent="0.55000000000000004">
      <c r="A106" s="63"/>
      <c r="B106" s="64" t="s">
        <v>1031</v>
      </c>
      <c r="C106" s="64" t="s">
        <v>1034</v>
      </c>
      <c r="D106" s="133" t="s">
        <v>1037</v>
      </c>
      <c r="E106" s="16"/>
      <c r="F106" s="16"/>
      <c r="G106" s="16"/>
      <c r="H106" s="16"/>
      <c r="I106" s="16"/>
      <c r="J106" s="65" t="s">
        <v>1039</v>
      </c>
      <c r="K106" s="64" t="s">
        <v>1041</v>
      </c>
      <c r="L106" s="183" t="s">
        <v>423</v>
      </c>
      <c r="M106" s="183" t="s">
        <v>423</v>
      </c>
    </row>
    <row r="107" spans="1:13" x14ac:dyDescent="0.55000000000000004">
      <c r="A107" s="63"/>
      <c r="B107" s="64" t="s">
        <v>1032</v>
      </c>
      <c r="C107" s="64" t="s">
        <v>1035</v>
      </c>
      <c r="D107" s="133"/>
      <c r="E107" s="16"/>
      <c r="F107" s="16"/>
      <c r="G107" s="16"/>
      <c r="H107" s="16"/>
      <c r="I107" s="16"/>
      <c r="J107" s="65"/>
      <c r="K107" s="64" t="s">
        <v>1042</v>
      </c>
      <c r="L107" s="183"/>
      <c r="M107" s="183"/>
    </row>
    <row r="108" spans="1:13" x14ac:dyDescent="0.55000000000000004">
      <c r="A108" s="67"/>
      <c r="B108" s="68"/>
      <c r="C108" s="68"/>
      <c r="D108" s="136"/>
      <c r="E108" s="27"/>
      <c r="F108" s="27"/>
      <c r="G108" s="27"/>
      <c r="H108" s="27"/>
      <c r="I108" s="27"/>
      <c r="J108" s="70"/>
      <c r="K108" s="68"/>
      <c r="L108" s="188"/>
      <c r="M108" s="188"/>
    </row>
    <row r="109" spans="1:13" x14ac:dyDescent="0.55000000000000004">
      <c r="A109" s="57">
        <f>A105+1</f>
        <v>21</v>
      </c>
      <c r="B109" s="58" t="s">
        <v>1043</v>
      </c>
      <c r="C109" s="59" t="s">
        <v>1045</v>
      </c>
      <c r="D109" s="130" t="s">
        <v>1047</v>
      </c>
      <c r="E109" s="11">
        <v>50000</v>
      </c>
      <c r="F109" s="11">
        <v>50000</v>
      </c>
      <c r="G109" s="11">
        <v>50000</v>
      </c>
      <c r="H109" s="11">
        <v>50000</v>
      </c>
      <c r="I109" s="11">
        <v>50000</v>
      </c>
      <c r="J109" s="61" t="s">
        <v>1047</v>
      </c>
      <c r="K109" s="59" t="s">
        <v>1049</v>
      </c>
      <c r="L109" s="159" t="s">
        <v>422</v>
      </c>
      <c r="M109" s="159" t="s">
        <v>422</v>
      </c>
    </row>
    <row r="110" spans="1:13" x14ac:dyDescent="0.55000000000000004">
      <c r="A110" s="63"/>
      <c r="B110" s="64" t="s">
        <v>1044</v>
      </c>
      <c r="C110" s="64" t="s">
        <v>1046</v>
      </c>
      <c r="D110" s="133"/>
      <c r="E110" s="16"/>
      <c r="F110" s="16"/>
      <c r="G110" s="16"/>
      <c r="H110" s="16"/>
      <c r="I110" s="16"/>
      <c r="J110" s="65" t="s">
        <v>1048</v>
      </c>
      <c r="K110" s="64" t="s">
        <v>1050</v>
      </c>
      <c r="L110" s="183" t="s">
        <v>423</v>
      </c>
      <c r="M110" s="183" t="s">
        <v>423</v>
      </c>
    </row>
    <row r="111" spans="1:13" x14ac:dyDescent="0.55000000000000004">
      <c r="A111" s="63"/>
      <c r="B111" s="64"/>
      <c r="C111" s="64"/>
      <c r="D111" s="133"/>
      <c r="E111" s="16"/>
      <c r="F111" s="16"/>
      <c r="G111" s="16"/>
      <c r="H111" s="16"/>
      <c r="I111" s="16"/>
      <c r="J111" s="65"/>
      <c r="K111" s="64" t="s">
        <v>1051</v>
      </c>
      <c r="L111" s="183"/>
      <c r="M111" s="183"/>
    </row>
    <row r="112" spans="1:13" x14ac:dyDescent="0.55000000000000004">
      <c r="A112" s="67"/>
      <c r="B112" s="68"/>
      <c r="C112" s="68"/>
      <c r="D112" s="136"/>
      <c r="E112" s="313">
        <f>SUM(E97:E111)</f>
        <v>330000</v>
      </c>
      <c r="F112" s="313">
        <f>SUM(F97:F111)</f>
        <v>330000</v>
      </c>
      <c r="G112" s="313">
        <f>SUM(G97:G111)</f>
        <v>330000</v>
      </c>
      <c r="H112" s="313">
        <f>SUM(H97:H111)</f>
        <v>330000</v>
      </c>
      <c r="I112" s="313">
        <f>SUM(I97:I111)</f>
        <v>330000</v>
      </c>
      <c r="J112" s="70"/>
      <c r="K112" s="68" t="s">
        <v>1052</v>
      </c>
      <c r="L112" s="188"/>
      <c r="M112" s="188"/>
    </row>
    <row r="113" spans="1:13" x14ac:dyDescent="0.55000000000000004">
      <c r="D113" s="60"/>
      <c r="J113" s="60"/>
      <c r="K113" s="113"/>
      <c r="L113" s="195"/>
      <c r="M113" s="195"/>
    </row>
    <row r="114" spans="1:13" x14ac:dyDescent="0.55000000000000004">
      <c r="D114" s="60"/>
      <c r="J114" s="60"/>
      <c r="K114" s="113"/>
      <c r="L114" s="195"/>
      <c r="M114" s="195"/>
    </row>
    <row r="115" spans="1:13" x14ac:dyDescent="0.55000000000000004">
      <c r="A115" s="526">
        <f>A96+1</f>
        <v>64</v>
      </c>
      <c r="B115" s="526"/>
      <c r="C115" s="526"/>
      <c r="D115" s="526"/>
      <c r="E115" s="526"/>
      <c r="F115" s="526"/>
      <c r="G115" s="526"/>
      <c r="H115" s="526"/>
      <c r="I115" s="526"/>
      <c r="J115" s="526"/>
      <c r="K115" s="526"/>
      <c r="L115" s="526"/>
      <c r="M115" s="526"/>
    </row>
    <row r="116" spans="1:13" x14ac:dyDescent="0.55000000000000004">
      <c r="A116" s="57">
        <f>A109+1</f>
        <v>22</v>
      </c>
      <c r="B116" s="58" t="s">
        <v>1053</v>
      </c>
      <c r="C116" s="59" t="s">
        <v>1056</v>
      </c>
      <c r="D116" s="130" t="s">
        <v>1059</v>
      </c>
      <c r="E116" s="11">
        <v>50000</v>
      </c>
      <c r="F116" s="11">
        <v>50000</v>
      </c>
      <c r="G116" s="11">
        <v>50000</v>
      </c>
      <c r="H116" s="11">
        <v>50000</v>
      </c>
      <c r="I116" s="11">
        <v>50000</v>
      </c>
      <c r="J116" s="61" t="s">
        <v>848</v>
      </c>
      <c r="K116" s="59" t="s">
        <v>1049</v>
      </c>
      <c r="L116" s="159" t="s">
        <v>422</v>
      </c>
      <c r="M116" s="159" t="s">
        <v>422</v>
      </c>
    </row>
    <row r="117" spans="1:13" x14ac:dyDescent="0.55000000000000004">
      <c r="A117" s="63"/>
      <c r="B117" s="64" t="s">
        <v>1054</v>
      </c>
      <c r="C117" s="64" t="s">
        <v>1057</v>
      </c>
      <c r="D117" s="133" t="s">
        <v>1060</v>
      </c>
      <c r="E117" s="16"/>
      <c r="F117" s="16"/>
      <c r="G117" s="16"/>
      <c r="H117" s="16"/>
      <c r="I117" s="16"/>
      <c r="J117" s="65" t="s">
        <v>1039</v>
      </c>
      <c r="K117" s="64" t="s">
        <v>1050</v>
      </c>
      <c r="L117" s="183" t="s">
        <v>423</v>
      </c>
      <c r="M117" s="183" t="s">
        <v>423</v>
      </c>
    </row>
    <row r="118" spans="1:13" x14ac:dyDescent="0.55000000000000004">
      <c r="A118" s="63"/>
      <c r="B118" s="64" t="s">
        <v>1055</v>
      </c>
      <c r="C118" s="64" t="s">
        <v>1058</v>
      </c>
      <c r="D118" s="133" t="s">
        <v>1037</v>
      </c>
      <c r="E118" s="16"/>
      <c r="F118" s="16"/>
      <c r="G118" s="16"/>
      <c r="H118" s="16"/>
      <c r="I118" s="16"/>
      <c r="J118" s="65"/>
      <c r="K118" s="64" t="s">
        <v>1051</v>
      </c>
      <c r="L118" s="183"/>
      <c r="M118" s="183"/>
    </row>
    <row r="119" spans="1:13" x14ac:dyDescent="0.55000000000000004">
      <c r="A119" s="67"/>
      <c r="B119" s="68"/>
      <c r="C119" s="68"/>
      <c r="D119" s="136"/>
      <c r="E119" s="17"/>
      <c r="F119" s="17"/>
      <c r="G119" s="17"/>
      <c r="H119" s="17"/>
      <c r="I119" s="17"/>
      <c r="J119" s="70"/>
      <c r="K119" s="64" t="s">
        <v>1052</v>
      </c>
      <c r="L119" s="188"/>
      <c r="M119" s="188"/>
    </row>
    <row r="120" spans="1:13" x14ac:dyDescent="0.55000000000000004">
      <c r="A120" s="57">
        <f t="shared" ref="A120" si="3">A116+1</f>
        <v>23</v>
      </c>
      <c r="B120" s="58" t="s">
        <v>1061</v>
      </c>
      <c r="C120" s="59" t="s">
        <v>1063</v>
      </c>
      <c r="D120" s="130" t="s">
        <v>1066</v>
      </c>
      <c r="E120" s="11">
        <v>50000</v>
      </c>
      <c r="F120" s="11">
        <v>50000</v>
      </c>
      <c r="G120" s="11">
        <v>50000</v>
      </c>
      <c r="H120" s="11">
        <v>50000</v>
      </c>
      <c r="I120" s="11">
        <v>50000</v>
      </c>
      <c r="J120" s="61" t="s">
        <v>848</v>
      </c>
      <c r="K120" s="59" t="s">
        <v>1067</v>
      </c>
      <c r="L120" s="159" t="s">
        <v>422</v>
      </c>
      <c r="M120" s="159" t="s">
        <v>422</v>
      </c>
    </row>
    <row r="121" spans="1:13" x14ac:dyDescent="0.55000000000000004">
      <c r="A121" s="63"/>
      <c r="B121" s="64" t="s">
        <v>1062</v>
      </c>
      <c r="C121" s="64" t="s">
        <v>1064</v>
      </c>
      <c r="D121" s="133"/>
      <c r="E121" s="16"/>
      <c r="F121" s="16"/>
      <c r="G121" s="16"/>
      <c r="H121" s="16"/>
      <c r="I121" s="16"/>
      <c r="J121" s="65" t="s">
        <v>1039</v>
      </c>
      <c r="K121" s="64" t="s">
        <v>1068</v>
      </c>
      <c r="L121" s="183" t="s">
        <v>423</v>
      </c>
      <c r="M121" s="183" t="s">
        <v>423</v>
      </c>
    </row>
    <row r="122" spans="1:13" x14ac:dyDescent="0.55000000000000004">
      <c r="A122" s="67"/>
      <c r="B122" s="68"/>
      <c r="C122" s="68" t="s">
        <v>1065</v>
      </c>
      <c r="D122" s="136"/>
      <c r="E122" s="317"/>
      <c r="F122" s="317"/>
      <c r="G122" s="317"/>
      <c r="H122" s="317"/>
      <c r="I122" s="317"/>
      <c r="J122" s="70"/>
      <c r="K122" s="68" t="s">
        <v>1069</v>
      </c>
      <c r="L122" s="188"/>
      <c r="M122" s="188"/>
    </row>
    <row r="123" spans="1:13" x14ac:dyDescent="0.55000000000000004">
      <c r="A123" s="57">
        <f>A120+1</f>
        <v>24</v>
      </c>
      <c r="B123" s="58" t="s">
        <v>1070</v>
      </c>
      <c r="C123" s="59" t="s">
        <v>1073</v>
      </c>
      <c r="D123" s="130" t="s">
        <v>1076</v>
      </c>
      <c r="E123" s="11">
        <v>50000</v>
      </c>
      <c r="F123" s="11">
        <v>50000</v>
      </c>
      <c r="G123" s="11">
        <v>50000</v>
      </c>
      <c r="H123" s="11">
        <v>50000</v>
      </c>
      <c r="I123" s="11">
        <v>50000</v>
      </c>
      <c r="J123" s="61" t="s">
        <v>1077</v>
      </c>
      <c r="K123" s="59" t="s">
        <v>1079</v>
      </c>
      <c r="L123" s="159" t="s">
        <v>422</v>
      </c>
      <c r="M123" s="159" t="s">
        <v>422</v>
      </c>
    </row>
    <row r="124" spans="1:13" x14ac:dyDescent="0.55000000000000004">
      <c r="A124" s="63"/>
      <c r="B124" s="64" t="s">
        <v>1071</v>
      </c>
      <c r="C124" s="64" t="s">
        <v>1074</v>
      </c>
      <c r="D124" s="133"/>
      <c r="E124" s="16"/>
      <c r="F124" s="16"/>
      <c r="G124" s="16"/>
      <c r="H124" s="16"/>
      <c r="I124" s="16"/>
      <c r="J124" s="65" t="s">
        <v>1078</v>
      </c>
      <c r="K124" s="64" t="s">
        <v>1080</v>
      </c>
      <c r="L124" s="183" t="s">
        <v>423</v>
      </c>
      <c r="M124" s="183" t="s">
        <v>423</v>
      </c>
    </row>
    <row r="125" spans="1:13" x14ac:dyDescent="0.55000000000000004">
      <c r="A125" s="63"/>
      <c r="B125" s="64" t="s">
        <v>1072</v>
      </c>
      <c r="C125" s="64" t="s">
        <v>1075</v>
      </c>
      <c r="D125" s="133"/>
      <c r="E125" s="16"/>
      <c r="F125" s="16"/>
      <c r="G125" s="16"/>
      <c r="H125" s="16"/>
      <c r="I125" s="16"/>
      <c r="J125" s="65" t="s">
        <v>1065</v>
      </c>
      <c r="K125" s="64"/>
      <c r="L125" s="183"/>
      <c r="M125" s="183"/>
    </row>
    <row r="126" spans="1:13" x14ac:dyDescent="0.55000000000000004">
      <c r="A126" s="67"/>
      <c r="B126" s="68"/>
      <c r="C126" s="68"/>
      <c r="D126" s="136"/>
      <c r="E126" s="17"/>
      <c r="F126" s="17"/>
      <c r="G126" s="17"/>
      <c r="H126" s="17"/>
      <c r="I126" s="17"/>
      <c r="J126" s="70"/>
      <c r="K126" s="68"/>
      <c r="L126" s="188"/>
      <c r="M126" s="188"/>
    </row>
    <row r="127" spans="1:13" x14ac:dyDescent="0.55000000000000004">
      <c r="A127" s="57">
        <f>A123+1</f>
        <v>25</v>
      </c>
      <c r="B127" s="58" t="s">
        <v>1081</v>
      </c>
      <c r="C127" s="59" t="s">
        <v>1083</v>
      </c>
      <c r="D127" s="130" t="s">
        <v>1084</v>
      </c>
      <c r="E127" s="11">
        <v>200000</v>
      </c>
      <c r="F127" s="11">
        <v>200000</v>
      </c>
      <c r="G127" s="11">
        <v>200000</v>
      </c>
      <c r="H127" s="11">
        <v>200000</v>
      </c>
      <c r="I127" s="11">
        <v>200000</v>
      </c>
      <c r="J127" s="61" t="s">
        <v>1086</v>
      </c>
      <c r="K127" s="59" t="s">
        <v>1087</v>
      </c>
      <c r="L127" s="159" t="s">
        <v>422</v>
      </c>
      <c r="M127" s="159" t="s">
        <v>422</v>
      </c>
    </row>
    <row r="128" spans="1:13" x14ac:dyDescent="0.55000000000000004">
      <c r="A128" s="63"/>
      <c r="B128" s="64" t="s">
        <v>1082</v>
      </c>
      <c r="C128" s="64"/>
      <c r="D128" s="133" t="s">
        <v>1085</v>
      </c>
      <c r="E128" s="16"/>
      <c r="F128" s="16"/>
      <c r="G128" s="16"/>
      <c r="H128" s="16"/>
      <c r="I128" s="16"/>
      <c r="J128" s="65" t="s">
        <v>450</v>
      </c>
      <c r="K128" s="64" t="s">
        <v>1088</v>
      </c>
      <c r="L128" s="183" t="s">
        <v>423</v>
      </c>
      <c r="M128" s="183" t="s">
        <v>423</v>
      </c>
    </row>
    <row r="129" spans="1:13" x14ac:dyDescent="0.55000000000000004">
      <c r="A129" s="63"/>
      <c r="B129" s="64"/>
      <c r="C129" s="64"/>
      <c r="D129" s="133"/>
      <c r="E129" s="16"/>
      <c r="F129" s="16"/>
      <c r="G129" s="16"/>
      <c r="H129" s="16"/>
      <c r="I129" s="16"/>
      <c r="J129" s="65"/>
      <c r="K129" s="64"/>
      <c r="L129" s="183"/>
      <c r="M129" s="183"/>
    </row>
    <row r="130" spans="1:13" x14ac:dyDescent="0.55000000000000004">
      <c r="A130" s="67"/>
      <c r="B130" s="68"/>
      <c r="C130" s="68"/>
      <c r="D130" s="136"/>
      <c r="E130" s="17"/>
      <c r="F130" s="17"/>
      <c r="G130" s="17"/>
      <c r="H130" s="17"/>
      <c r="I130" s="17"/>
      <c r="J130" s="70"/>
      <c r="K130" s="68"/>
      <c r="L130" s="188"/>
      <c r="M130" s="188"/>
    </row>
    <row r="131" spans="1:13" x14ac:dyDescent="0.55000000000000004">
      <c r="A131" s="57">
        <f>A127+1</f>
        <v>26</v>
      </c>
      <c r="B131" s="58" t="s">
        <v>1089</v>
      </c>
      <c r="C131" s="59" t="s">
        <v>1090</v>
      </c>
      <c r="D131" s="130" t="s">
        <v>1092</v>
      </c>
      <c r="E131" s="11">
        <v>100000</v>
      </c>
      <c r="F131" s="11">
        <v>100000</v>
      </c>
      <c r="G131" s="11">
        <v>100000</v>
      </c>
      <c r="H131" s="11">
        <v>100000</v>
      </c>
      <c r="I131" s="11">
        <v>100000</v>
      </c>
      <c r="J131" s="61" t="s">
        <v>1094</v>
      </c>
      <c r="K131" s="59" t="s">
        <v>1096</v>
      </c>
      <c r="L131" s="159" t="s">
        <v>422</v>
      </c>
      <c r="M131" s="159" t="s">
        <v>422</v>
      </c>
    </row>
    <row r="132" spans="1:13" x14ac:dyDescent="0.55000000000000004">
      <c r="A132" s="63"/>
      <c r="B132" s="64" t="s">
        <v>1750</v>
      </c>
      <c r="C132" s="64" t="s">
        <v>1091</v>
      </c>
      <c r="D132" s="133" t="s">
        <v>1093</v>
      </c>
      <c r="E132" s="16"/>
      <c r="F132" s="16"/>
      <c r="G132" s="16"/>
      <c r="H132" s="16"/>
      <c r="I132" s="16"/>
      <c r="J132" s="65" t="s">
        <v>1095</v>
      </c>
      <c r="K132" s="64" t="s">
        <v>1097</v>
      </c>
      <c r="L132" s="183" t="s">
        <v>423</v>
      </c>
      <c r="M132" s="183" t="s">
        <v>423</v>
      </c>
    </row>
    <row r="133" spans="1:13" x14ac:dyDescent="0.55000000000000004">
      <c r="A133" s="67"/>
      <c r="B133" s="68"/>
      <c r="C133" s="68"/>
      <c r="D133" s="136"/>
      <c r="E133" s="313">
        <f>SUM(E116:E132)</f>
        <v>450000</v>
      </c>
      <c r="F133" s="313">
        <f>SUM(F116:F132)</f>
        <v>450000</v>
      </c>
      <c r="G133" s="313">
        <f>SUM(G116:G132)</f>
        <v>450000</v>
      </c>
      <c r="H133" s="313">
        <f>SUM(H116:H132)</f>
        <v>450000</v>
      </c>
      <c r="I133" s="313">
        <f>SUM(I116:I132)</f>
        <v>450000</v>
      </c>
      <c r="J133" s="70" t="s">
        <v>1069</v>
      </c>
      <c r="K133" s="68" t="s">
        <v>1098</v>
      </c>
      <c r="L133" s="188"/>
      <c r="M133" s="188"/>
    </row>
    <row r="134" spans="1:13" x14ac:dyDescent="0.55000000000000004">
      <c r="A134" s="526">
        <f>A115+1</f>
        <v>65</v>
      </c>
      <c r="B134" s="526"/>
      <c r="C134" s="526"/>
      <c r="D134" s="526"/>
      <c r="E134" s="526"/>
      <c r="F134" s="526"/>
      <c r="G134" s="526"/>
      <c r="H134" s="526"/>
      <c r="I134" s="526"/>
      <c r="J134" s="526"/>
      <c r="K134" s="526"/>
      <c r="L134" s="526"/>
      <c r="M134" s="526"/>
    </row>
    <row r="135" spans="1:13" x14ac:dyDescent="0.55000000000000004">
      <c r="A135" s="57">
        <f t="shared" ref="A135" si="4">A131+1</f>
        <v>27</v>
      </c>
      <c r="B135" s="58" t="s">
        <v>1099</v>
      </c>
      <c r="C135" s="59" t="s">
        <v>1101</v>
      </c>
      <c r="D135" s="130" t="s">
        <v>1104</v>
      </c>
      <c r="E135" s="279">
        <v>25000</v>
      </c>
      <c r="F135" s="279">
        <v>25000</v>
      </c>
      <c r="G135" s="279">
        <v>25000</v>
      </c>
      <c r="H135" s="279">
        <v>25000</v>
      </c>
      <c r="I135" s="279">
        <v>25000</v>
      </c>
      <c r="J135" s="61" t="s">
        <v>1112</v>
      </c>
      <c r="K135" s="59" t="s">
        <v>1114</v>
      </c>
      <c r="L135" s="159" t="s">
        <v>422</v>
      </c>
      <c r="M135" s="159" t="s">
        <v>422</v>
      </c>
    </row>
    <row r="136" spans="1:13" x14ac:dyDescent="0.55000000000000004">
      <c r="A136" s="63"/>
      <c r="B136" s="64" t="s">
        <v>1100</v>
      </c>
      <c r="C136" s="64" t="s">
        <v>1102</v>
      </c>
      <c r="D136" s="133"/>
      <c r="E136" s="289"/>
      <c r="F136" s="289"/>
      <c r="G136" s="289"/>
      <c r="H136" s="289"/>
      <c r="I136" s="289"/>
      <c r="J136" s="65" t="s">
        <v>1113</v>
      </c>
      <c r="K136" s="64" t="s">
        <v>1115</v>
      </c>
      <c r="L136" s="183" t="s">
        <v>423</v>
      </c>
      <c r="M136" s="183" t="s">
        <v>423</v>
      </c>
    </row>
    <row r="137" spans="1:13" x14ac:dyDescent="0.55000000000000004">
      <c r="A137" s="63"/>
      <c r="B137" s="64"/>
      <c r="C137" s="64" t="s">
        <v>1103</v>
      </c>
      <c r="D137" s="133"/>
      <c r="E137" s="289"/>
      <c r="F137" s="289"/>
      <c r="G137" s="289"/>
      <c r="H137" s="289"/>
      <c r="I137" s="289"/>
      <c r="J137" s="65"/>
      <c r="K137" s="64"/>
      <c r="L137" s="183"/>
      <c r="M137" s="183"/>
    </row>
    <row r="138" spans="1:13" ht="22.5" customHeight="1" x14ac:dyDescent="0.55000000000000004">
      <c r="A138" s="67"/>
      <c r="B138" s="68"/>
      <c r="C138" s="68"/>
      <c r="D138" s="136"/>
      <c r="E138" s="316"/>
      <c r="F138" s="316"/>
      <c r="G138" s="316"/>
      <c r="H138" s="316"/>
      <c r="I138" s="316"/>
      <c r="J138" s="70"/>
      <c r="K138" s="68"/>
      <c r="L138" s="188"/>
      <c r="M138" s="188"/>
    </row>
    <row r="139" spans="1:13" ht="22.5" customHeight="1" x14ac:dyDescent="0.55000000000000004">
      <c r="A139" s="57">
        <f>A135+1</f>
        <v>28</v>
      </c>
      <c r="B139" s="58" t="s">
        <v>1105</v>
      </c>
      <c r="C139" s="59" t="s">
        <v>1107</v>
      </c>
      <c r="D139" s="130" t="s">
        <v>1110</v>
      </c>
      <c r="E139" s="279">
        <v>50000</v>
      </c>
      <c r="F139" s="279">
        <v>50000</v>
      </c>
      <c r="G139" s="279">
        <v>50000</v>
      </c>
      <c r="H139" s="279">
        <v>50000</v>
      </c>
      <c r="I139" s="279">
        <v>50000</v>
      </c>
      <c r="J139" s="61" t="s">
        <v>1116</v>
      </c>
      <c r="K139" s="59" t="s">
        <v>1120</v>
      </c>
      <c r="L139" s="159" t="s">
        <v>422</v>
      </c>
      <c r="M139" s="159" t="s">
        <v>422</v>
      </c>
    </row>
    <row r="140" spans="1:13" ht="22.5" customHeight="1" x14ac:dyDescent="0.55000000000000004">
      <c r="A140" s="63"/>
      <c r="B140" s="64" t="s">
        <v>1106</v>
      </c>
      <c r="C140" s="64" t="s">
        <v>1108</v>
      </c>
      <c r="D140" s="133" t="s">
        <v>1111</v>
      </c>
      <c r="E140" s="289"/>
      <c r="F140" s="289"/>
      <c r="G140" s="289"/>
      <c r="H140" s="289"/>
      <c r="I140" s="289"/>
      <c r="J140" s="65" t="s">
        <v>1117</v>
      </c>
      <c r="K140" s="64" t="s">
        <v>1121</v>
      </c>
      <c r="L140" s="183" t="s">
        <v>423</v>
      </c>
      <c r="M140" s="183" t="s">
        <v>423</v>
      </c>
    </row>
    <row r="141" spans="1:13" ht="22.5" customHeight="1" x14ac:dyDescent="0.55000000000000004">
      <c r="A141" s="63"/>
      <c r="B141" s="64" t="s">
        <v>1853</v>
      </c>
      <c r="C141" s="64" t="s">
        <v>1109</v>
      </c>
      <c r="D141" s="133"/>
      <c r="E141" s="289"/>
      <c r="F141" s="289"/>
      <c r="G141" s="289"/>
      <c r="H141" s="289"/>
      <c r="I141" s="289"/>
      <c r="J141" s="65" t="s">
        <v>1118</v>
      </c>
      <c r="K141" s="64" t="s">
        <v>847</v>
      </c>
      <c r="L141" s="183"/>
      <c r="M141" s="183"/>
    </row>
    <row r="142" spans="1:13" ht="22.5" customHeight="1" x14ac:dyDescent="0.55000000000000004">
      <c r="A142" s="67"/>
      <c r="B142" s="68" t="s">
        <v>717</v>
      </c>
      <c r="C142" s="68"/>
      <c r="D142" s="136"/>
      <c r="E142" s="304">
        <f>SUM(E131:E141)</f>
        <v>625000</v>
      </c>
      <c r="F142" s="304">
        <f>SUM(F131:F141)</f>
        <v>625000</v>
      </c>
      <c r="G142" s="304">
        <f>SUM(G131:G141)</f>
        <v>625000</v>
      </c>
      <c r="H142" s="304">
        <f>SUM(H131:H141)</f>
        <v>625000</v>
      </c>
      <c r="I142" s="304">
        <f>SUM(I131:I141)</f>
        <v>625000</v>
      </c>
      <c r="J142" s="70" t="s">
        <v>1119</v>
      </c>
      <c r="K142" s="68"/>
      <c r="L142" s="188"/>
      <c r="M142" s="188"/>
    </row>
    <row r="143" spans="1:13" x14ac:dyDescent="0.55000000000000004">
      <c r="A143" s="555" t="s">
        <v>1503</v>
      </c>
      <c r="B143" s="555"/>
      <c r="C143" s="555"/>
      <c r="D143" s="555"/>
      <c r="E143" s="198">
        <f>A139</f>
        <v>28</v>
      </c>
      <c r="F143" s="198">
        <v>28</v>
      </c>
      <c r="G143" s="198">
        <v>28</v>
      </c>
      <c r="H143" s="198">
        <v>28</v>
      </c>
      <c r="I143" s="198">
        <v>28</v>
      </c>
      <c r="J143" s="128"/>
      <c r="K143" s="128"/>
      <c r="L143" s="128"/>
      <c r="M143" s="140"/>
    </row>
    <row r="144" spans="1:13" x14ac:dyDescent="0.55000000000000004">
      <c r="A144" s="555" t="s">
        <v>1507</v>
      </c>
      <c r="B144" s="555"/>
      <c r="C144" s="555"/>
      <c r="D144" s="555"/>
      <c r="E144" s="13">
        <f>E142+E133+E112+E95+E73+E54+E38+E17</f>
        <v>2715000</v>
      </c>
      <c r="F144" s="13">
        <f t="shared" ref="F144:I144" si="5">F142+F133+F112+F95+F73+F54+F38+F17</f>
        <v>2715000</v>
      </c>
      <c r="G144" s="13">
        <f t="shared" si="5"/>
        <v>2715000</v>
      </c>
      <c r="H144" s="13">
        <f t="shared" si="5"/>
        <v>2715000</v>
      </c>
      <c r="I144" s="13">
        <f t="shared" si="5"/>
        <v>2715000</v>
      </c>
      <c r="J144" s="128"/>
      <c r="K144" s="128"/>
      <c r="L144" s="128"/>
      <c r="M144" s="140"/>
    </row>
  </sheetData>
  <mergeCells count="14">
    <mergeCell ref="A143:D143"/>
    <mergeCell ref="A144:D144"/>
    <mergeCell ref="A1:M1"/>
    <mergeCell ref="A2:M2"/>
    <mergeCell ref="A3:M3"/>
    <mergeCell ref="A4:M4"/>
    <mergeCell ref="A5:M5"/>
    <mergeCell ref="A115:M115"/>
    <mergeCell ref="A134:M134"/>
    <mergeCell ref="A20:M20"/>
    <mergeCell ref="A39:M39"/>
    <mergeCell ref="A58:M58"/>
    <mergeCell ref="A77:M77"/>
    <mergeCell ref="A96:M9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F463-73FE-49AF-8D70-90F4A982A089}">
  <dimension ref="A1:O585"/>
  <sheetViews>
    <sheetView workbookViewId="0">
      <selection activeCell="C4" sqref="C4"/>
    </sheetView>
  </sheetViews>
  <sheetFormatPr defaultColWidth="9" defaultRowHeight="24" x14ac:dyDescent="0.55000000000000004"/>
  <cols>
    <col min="1" max="1" width="3.75" style="193" customWidth="1"/>
    <col min="2" max="2" width="14.75" style="113" customWidth="1"/>
    <col min="3" max="3" width="17" style="60" customWidth="1"/>
    <col min="4" max="4" width="15.125" style="113" customWidth="1"/>
    <col min="5" max="9" width="9.125" style="113" customWidth="1"/>
    <col min="10" max="10" width="10.375" style="113" customWidth="1"/>
    <col min="11" max="11" width="9.25" style="113" customWidth="1"/>
    <col min="12" max="12" width="7.75" style="44" customWidth="1"/>
    <col min="13" max="13" width="9" style="193" customWidth="1"/>
    <col min="14" max="16384" width="9" style="44"/>
  </cols>
  <sheetData>
    <row r="1" spans="1:13" x14ac:dyDescent="0.55000000000000004">
      <c r="A1" s="531" t="s">
        <v>3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</row>
    <row r="2" spans="1:13" x14ac:dyDescent="0.55000000000000004">
      <c r="A2" s="531" t="s">
        <v>18</v>
      </c>
      <c r="B2" s="531"/>
      <c r="C2" s="531"/>
      <c r="D2" s="531"/>
      <c r="E2" s="531"/>
      <c r="F2" s="531"/>
      <c r="G2" s="531"/>
      <c r="H2" s="531"/>
      <c r="I2" s="531"/>
      <c r="J2" s="531"/>
      <c r="K2" s="531"/>
      <c r="L2" s="531"/>
      <c r="M2" s="531"/>
    </row>
    <row r="3" spans="1:13" x14ac:dyDescent="0.55000000000000004">
      <c r="A3" s="531" t="s">
        <v>4</v>
      </c>
      <c r="B3" s="531"/>
      <c r="C3" s="531"/>
      <c r="D3" s="531"/>
      <c r="E3" s="531"/>
      <c r="F3" s="531"/>
      <c r="G3" s="531"/>
      <c r="H3" s="531"/>
      <c r="I3" s="531"/>
      <c r="J3" s="531"/>
      <c r="K3" s="531"/>
      <c r="L3" s="531"/>
      <c r="M3" s="531"/>
    </row>
    <row r="4" spans="1:13" x14ac:dyDescent="0.55000000000000004">
      <c r="A4" s="580" t="s">
        <v>1660</v>
      </c>
      <c r="B4" s="580"/>
      <c r="C4" s="60" t="s">
        <v>86</v>
      </c>
      <c r="L4" s="113"/>
      <c r="M4" s="173"/>
    </row>
    <row r="5" spans="1:13" x14ac:dyDescent="0.55000000000000004">
      <c r="A5" s="581" t="s">
        <v>87</v>
      </c>
      <c r="B5" s="581"/>
      <c r="C5" s="113"/>
      <c r="L5" s="113"/>
      <c r="M5" s="173"/>
    </row>
    <row r="6" spans="1:13" x14ac:dyDescent="0.55000000000000004">
      <c r="A6" s="579" t="s">
        <v>20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</row>
    <row r="7" spans="1:13" x14ac:dyDescent="0.55000000000000004">
      <c r="A7" s="578" t="s">
        <v>21</v>
      </c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</row>
    <row r="8" spans="1:13" x14ac:dyDescent="0.55000000000000004">
      <c r="A8" s="46"/>
      <c r="B8" s="46"/>
      <c r="C8" s="46"/>
      <c r="D8" s="46"/>
      <c r="E8" s="577" t="s">
        <v>10</v>
      </c>
      <c r="F8" s="577"/>
      <c r="G8" s="577"/>
      <c r="H8" s="577"/>
      <c r="I8" s="528"/>
      <c r="J8" s="46" t="s">
        <v>11</v>
      </c>
      <c r="K8" s="46"/>
      <c r="L8" s="46"/>
      <c r="M8" s="46"/>
    </row>
    <row r="9" spans="1:13" x14ac:dyDescent="0.55000000000000004">
      <c r="A9" s="49" t="s">
        <v>5</v>
      </c>
      <c r="B9" s="49" t="s">
        <v>0</v>
      </c>
      <c r="C9" s="49" t="s">
        <v>6</v>
      </c>
      <c r="D9" s="49" t="s">
        <v>7</v>
      </c>
      <c r="E9" s="174">
        <v>2566</v>
      </c>
      <c r="F9" s="175">
        <v>2567</v>
      </c>
      <c r="G9" s="46">
        <v>2568</v>
      </c>
      <c r="H9" s="46">
        <v>2569</v>
      </c>
      <c r="I9" s="174">
        <v>2570</v>
      </c>
      <c r="J9" s="49" t="s">
        <v>12</v>
      </c>
      <c r="K9" s="49" t="s">
        <v>15</v>
      </c>
      <c r="L9" s="49" t="s">
        <v>17</v>
      </c>
      <c r="M9" s="49" t="s">
        <v>13</v>
      </c>
    </row>
    <row r="10" spans="1:13" x14ac:dyDescent="0.55000000000000004">
      <c r="A10" s="49"/>
      <c r="B10" s="49"/>
      <c r="C10" s="49"/>
      <c r="D10" s="49" t="s">
        <v>8</v>
      </c>
      <c r="E10" s="176" t="s">
        <v>9</v>
      </c>
      <c r="F10" s="177" t="s">
        <v>9</v>
      </c>
      <c r="G10" s="49" t="s">
        <v>9</v>
      </c>
      <c r="H10" s="49" t="s">
        <v>9</v>
      </c>
      <c r="I10" s="176" t="s">
        <v>9</v>
      </c>
      <c r="J10" s="49"/>
      <c r="K10" s="49" t="s">
        <v>16</v>
      </c>
      <c r="L10" s="49" t="s">
        <v>0</v>
      </c>
      <c r="M10" s="49" t="s">
        <v>14</v>
      </c>
    </row>
    <row r="11" spans="1:13" x14ac:dyDescent="0.55000000000000004">
      <c r="A11" s="178">
        <v>1</v>
      </c>
      <c r="B11" s="179" t="s">
        <v>22</v>
      </c>
      <c r="C11" s="75" t="s">
        <v>25</v>
      </c>
      <c r="D11" s="59" t="s">
        <v>29</v>
      </c>
      <c r="E11" s="24">
        <v>100000</v>
      </c>
      <c r="F11" s="24">
        <v>100000</v>
      </c>
      <c r="G11" s="24">
        <v>100000</v>
      </c>
      <c r="H11" s="24">
        <v>100000</v>
      </c>
      <c r="I11" s="24">
        <v>100000</v>
      </c>
      <c r="J11" s="179" t="s">
        <v>32</v>
      </c>
      <c r="K11" s="160" t="s">
        <v>36</v>
      </c>
      <c r="L11" s="159" t="s">
        <v>100</v>
      </c>
      <c r="M11" s="159" t="s">
        <v>35</v>
      </c>
    </row>
    <row r="12" spans="1:13" x14ac:dyDescent="0.55000000000000004">
      <c r="A12" s="180"/>
      <c r="B12" s="181" t="s">
        <v>31</v>
      </c>
      <c r="C12" s="60" t="s">
        <v>26</v>
      </c>
      <c r="D12" s="64" t="s">
        <v>30</v>
      </c>
      <c r="E12" s="14"/>
      <c r="F12" s="291"/>
      <c r="G12" s="15"/>
      <c r="H12" s="15"/>
      <c r="I12" s="14"/>
      <c r="J12" s="181" t="s">
        <v>33</v>
      </c>
      <c r="K12" s="182" t="s">
        <v>37</v>
      </c>
      <c r="L12" s="183"/>
      <c r="M12" s="183"/>
    </row>
    <row r="13" spans="1:13" x14ac:dyDescent="0.55000000000000004">
      <c r="A13" s="180"/>
      <c r="B13" s="181" t="s">
        <v>49</v>
      </c>
      <c r="C13" s="60" t="s">
        <v>27</v>
      </c>
      <c r="D13" s="64"/>
      <c r="E13" s="14"/>
      <c r="F13" s="291"/>
      <c r="G13" s="15"/>
      <c r="H13" s="15"/>
      <c r="I13" s="14"/>
      <c r="J13" s="181" t="s">
        <v>24</v>
      </c>
      <c r="K13" s="182" t="s">
        <v>38</v>
      </c>
      <c r="L13" s="183"/>
      <c r="M13" s="183"/>
    </row>
    <row r="14" spans="1:13" x14ac:dyDescent="0.55000000000000004">
      <c r="A14" s="184"/>
      <c r="B14" s="185"/>
      <c r="C14" s="69" t="s">
        <v>28</v>
      </c>
      <c r="D14" s="68"/>
      <c r="E14" s="299"/>
      <c r="F14" s="298"/>
      <c r="G14" s="22"/>
      <c r="H14" s="22"/>
      <c r="I14" s="299"/>
      <c r="J14" s="185" t="s">
        <v>34</v>
      </c>
      <c r="K14" s="166"/>
      <c r="L14" s="188"/>
      <c r="M14" s="188"/>
    </row>
    <row r="15" spans="1:13" x14ac:dyDescent="0.55000000000000004">
      <c r="A15" s="178">
        <f>A11+1</f>
        <v>2</v>
      </c>
      <c r="B15" s="59" t="s">
        <v>22</v>
      </c>
      <c r="C15" s="75" t="s">
        <v>25</v>
      </c>
      <c r="D15" s="59" t="s">
        <v>41</v>
      </c>
      <c r="E15" s="11">
        <v>100000</v>
      </c>
      <c r="F15" s="11">
        <v>100000</v>
      </c>
      <c r="G15" s="11">
        <v>100000</v>
      </c>
      <c r="H15" s="11">
        <v>100000</v>
      </c>
      <c r="I15" s="11">
        <v>100000</v>
      </c>
      <c r="J15" s="179" t="s">
        <v>32</v>
      </c>
      <c r="K15" s="160" t="s">
        <v>36</v>
      </c>
      <c r="L15" s="159" t="s">
        <v>100</v>
      </c>
      <c r="M15" s="159" t="s">
        <v>35</v>
      </c>
    </row>
    <row r="16" spans="1:13" x14ac:dyDescent="0.55000000000000004">
      <c r="A16" s="180"/>
      <c r="B16" s="64" t="s">
        <v>23</v>
      </c>
      <c r="C16" s="60" t="s">
        <v>26</v>
      </c>
      <c r="D16" s="64" t="s">
        <v>42</v>
      </c>
      <c r="E16" s="64"/>
      <c r="F16" s="64"/>
      <c r="G16" s="64"/>
      <c r="H16" s="64"/>
      <c r="I16" s="64"/>
      <c r="J16" s="181" t="s">
        <v>33</v>
      </c>
      <c r="K16" s="182" t="s">
        <v>37</v>
      </c>
      <c r="L16" s="183"/>
      <c r="M16" s="183"/>
    </row>
    <row r="17" spans="1:13" x14ac:dyDescent="0.55000000000000004">
      <c r="A17" s="180"/>
      <c r="B17" s="64" t="s">
        <v>39</v>
      </c>
      <c r="C17" s="60" t="s">
        <v>27</v>
      </c>
      <c r="D17" s="64" t="s">
        <v>43</v>
      </c>
      <c r="E17" s="64"/>
      <c r="F17" s="64"/>
      <c r="G17" s="64"/>
      <c r="H17" s="64"/>
      <c r="I17" s="64"/>
      <c r="J17" s="181" t="s">
        <v>24</v>
      </c>
      <c r="K17" s="182" t="s">
        <v>38</v>
      </c>
      <c r="L17" s="183"/>
      <c r="M17" s="183"/>
    </row>
    <row r="18" spans="1:13" x14ac:dyDescent="0.55000000000000004">
      <c r="A18" s="180"/>
      <c r="B18" s="64" t="s">
        <v>40</v>
      </c>
      <c r="C18" s="60" t="s">
        <v>28</v>
      </c>
      <c r="D18" s="64"/>
      <c r="E18" s="64"/>
      <c r="F18" s="64"/>
      <c r="G18" s="64"/>
      <c r="H18" s="64"/>
      <c r="I18" s="64"/>
      <c r="J18" s="181" t="s">
        <v>34</v>
      </c>
      <c r="K18" s="182"/>
      <c r="L18" s="183"/>
      <c r="M18" s="183"/>
    </row>
    <row r="19" spans="1:13" x14ac:dyDescent="0.55000000000000004">
      <c r="A19" s="184"/>
      <c r="B19" s="68"/>
      <c r="C19" s="69"/>
      <c r="D19" s="68"/>
      <c r="E19" s="29">
        <f>SUM(E11:E18)</f>
        <v>200000</v>
      </c>
      <c r="F19" s="29">
        <f>SUM(F11:F18)</f>
        <v>200000</v>
      </c>
      <c r="G19" s="29">
        <f>SUM(G11:G18)</f>
        <v>200000</v>
      </c>
      <c r="H19" s="29">
        <f>SUM(H11:H18)</f>
        <v>200000</v>
      </c>
      <c r="I19" s="29">
        <f>SUM(I11:I18)</f>
        <v>200000</v>
      </c>
      <c r="J19" s="185"/>
      <c r="K19" s="166"/>
      <c r="L19" s="188"/>
      <c r="M19" s="188"/>
    </row>
    <row r="20" spans="1:13" x14ac:dyDescent="0.55000000000000004">
      <c r="A20" s="526">
        <v>28</v>
      </c>
      <c r="B20" s="526"/>
      <c r="C20" s="526"/>
      <c r="D20" s="526"/>
      <c r="E20" s="526"/>
      <c r="F20" s="526"/>
      <c r="G20" s="526"/>
      <c r="H20" s="526"/>
      <c r="I20" s="526"/>
      <c r="J20" s="526"/>
      <c r="K20" s="526"/>
      <c r="L20" s="526"/>
      <c r="M20" s="526"/>
    </row>
    <row r="21" spans="1:13" x14ac:dyDescent="0.55000000000000004">
      <c r="A21" s="62">
        <f>A15+1</f>
        <v>3</v>
      </c>
      <c r="B21" s="59" t="s">
        <v>22</v>
      </c>
      <c r="C21" s="189" t="s">
        <v>25</v>
      </c>
      <c r="D21" s="59" t="s">
        <v>48</v>
      </c>
      <c r="E21" s="11">
        <v>100000</v>
      </c>
      <c r="F21" s="11">
        <v>100000</v>
      </c>
      <c r="G21" s="11">
        <v>100000</v>
      </c>
      <c r="H21" s="11">
        <v>100000</v>
      </c>
      <c r="I21" s="11">
        <v>100000</v>
      </c>
      <c r="J21" s="179" t="s">
        <v>32</v>
      </c>
      <c r="K21" s="160" t="s">
        <v>36</v>
      </c>
      <c r="L21" s="159" t="s">
        <v>100</v>
      </c>
      <c r="M21" s="159" t="s">
        <v>35</v>
      </c>
    </row>
    <row r="22" spans="1:13" x14ac:dyDescent="0.55000000000000004">
      <c r="A22" s="66"/>
      <c r="B22" s="64" t="s">
        <v>45</v>
      </c>
      <c r="C22" s="190" t="s">
        <v>26</v>
      </c>
      <c r="D22" s="64" t="s">
        <v>47</v>
      </c>
      <c r="E22" s="26"/>
      <c r="F22" s="16"/>
      <c r="G22" s="16"/>
      <c r="H22" s="16"/>
      <c r="I22" s="16"/>
      <c r="J22" s="181" t="s">
        <v>33</v>
      </c>
      <c r="K22" s="182" t="s">
        <v>37</v>
      </c>
      <c r="L22" s="183"/>
      <c r="M22" s="183"/>
    </row>
    <row r="23" spans="1:13" x14ac:dyDescent="0.55000000000000004">
      <c r="A23" s="66"/>
      <c r="B23" s="64" t="s">
        <v>46</v>
      </c>
      <c r="C23" s="190" t="s">
        <v>27</v>
      </c>
      <c r="D23" s="64" t="s">
        <v>44</v>
      </c>
      <c r="E23" s="26"/>
      <c r="F23" s="16"/>
      <c r="G23" s="16"/>
      <c r="H23" s="16"/>
      <c r="I23" s="16"/>
      <c r="J23" s="181" t="s">
        <v>24</v>
      </c>
      <c r="K23" s="182" t="s">
        <v>38</v>
      </c>
      <c r="L23" s="183"/>
      <c r="M23" s="183"/>
    </row>
    <row r="24" spans="1:13" x14ac:dyDescent="0.55000000000000004">
      <c r="A24" s="137"/>
      <c r="B24" s="68"/>
      <c r="C24" s="191" t="s">
        <v>28</v>
      </c>
      <c r="D24" s="68"/>
      <c r="E24" s="305"/>
      <c r="F24" s="305"/>
      <c r="G24" s="305"/>
      <c r="H24" s="305"/>
      <c r="I24" s="305"/>
      <c r="J24" s="185" t="s">
        <v>34</v>
      </c>
      <c r="K24" s="166"/>
      <c r="L24" s="188"/>
      <c r="M24" s="188"/>
    </row>
    <row r="25" spans="1:13" x14ac:dyDescent="0.55000000000000004">
      <c r="A25" s="178">
        <f>A21+1</f>
        <v>4</v>
      </c>
      <c r="B25" s="179" t="s">
        <v>22</v>
      </c>
      <c r="C25" s="189" t="s">
        <v>25</v>
      </c>
      <c r="D25" s="59" t="s">
        <v>50</v>
      </c>
      <c r="E25" s="24">
        <v>100000</v>
      </c>
      <c r="F25" s="24">
        <v>100000</v>
      </c>
      <c r="G25" s="24">
        <v>100000</v>
      </c>
      <c r="H25" s="24">
        <v>100000</v>
      </c>
      <c r="I25" s="24">
        <v>100000</v>
      </c>
      <c r="J25" s="179" t="s">
        <v>32</v>
      </c>
      <c r="K25" s="160" t="s">
        <v>36</v>
      </c>
      <c r="L25" s="159" t="s">
        <v>100</v>
      </c>
      <c r="M25" s="159" t="s">
        <v>35</v>
      </c>
    </row>
    <row r="26" spans="1:13" x14ac:dyDescent="0.55000000000000004">
      <c r="A26" s="180"/>
      <c r="B26" s="181" t="s">
        <v>53</v>
      </c>
      <c r="C26" s="190" t="s">
        <v>26</v>
      </c>
      <c r="D26" s="64" t="s">
        <v>51</v>
      </c>
      <c r="E26" s="14"/>
      <c r="F26" s="291"/>
      <c r="G26" s="15"/>
      <c r="H26" s="15"/>
      <c r="I26" s="14"/>
      <c r="J26" s="181" t="s">
        <v>33</v>
      </c>
      <c r="K26" s="182" t="s">
        <v>37</v>
      </c>
      <c r="L26" s="183"/>
      <c r="M26" s="183"/>
    </row>
    <row r="27" spans="1:13" x14ac:dyDescent="0.55000000000000004">
      <c r="A27" s="180"/>
      <c r="B27" s="181"/>
      <c r="C27" s="190" t="s">
        <v>27</v>
      </c>
      <c r="D27" s="64" t="s">
        <v>52</v>
      </c>
      <c r="E27" s="14"/>
      <c r="F27" s="291"/>
      <c r="G27" s="15"/>
      <c r="H27" s="15"/>
      <c r="I27" s="14"/>
      <c r="J27" s="181" t="s">
        <v>24</v>
      </c>
      <c r="K27" s="182" t="s">
        <v>38</v>
      </c>
      <c r="L27" s="183"/>
      <c r="M27" s="183"/>
    </row>
    <row r="28" spans="1:13" x14ac:dyDescent="0.55000000000000004">
      <c r="A28" s="184"/>
      <c r="B28" s="185"/>
      <c r="C28" s="191" t="s">
        <v>28</v>
      </c>
      <c r="D28" s="68"/>
      <c r="E28" s="299"/>
      <c r="F28" s="298"/>
      <c r="G28" s="22"/>
      <c r="H28" s="22"/>
      <c r="I28" s="299"/>
      <c r="J28" s="185" t="s">
        <v>34</v>
      </c>
      <c r="K28" s="166"/>
      <c r="L28" s="188"/>
      <c r="M28" s="188"/>
    </row>
    <row r="29" spans="1:13" x14ac:dyDescent="0.55000000000000004">
      <c r="A29" s="178">
        <f>A25+1</f>
        <v>5</v>
      </c>
      <c r="B29" s="59" t="s">
        <v>22</v>
      </c>
      <c r="C29" s="189" t="s">
        <v>25</v>
      </c>
      <c r="D29" s="59" t="s">
        <v>55</v>
      </c>
      <c r="E29" s="11">
        <v>50000</v>
      </c>
      <c r="F29" s="11">
        <v>50000</v>
      </c>
      <c r="G29" s="11">
        <v>50000</v>
      </c>
      <c r="H29" s="11">
        <v>50000</v>
      </c>
      <c r="I29" s="11">
        <v>50000</v>
      </c>
      <c r="J29" s="179" t="s">
        <v>32</v>
      </c>
      <c r="K29" s="160" t="s">
        <v>36</v>
      </c>
      <c r="L29" s="159" t="s">
        <v>100</v>
      </c>
      <c r="M29" s="159" t="s">
        <v>35</v>
      </c>
    </row>
    <row r="30" spans="1:13" x14ac:dyDescent="0.55000000000000004">
      <c r="A30" s="180"/>
      <c r="B30" s="64" t="s">
        <v>54</v>
      </c>
      <c r="C30" s="190" t="s">
        <v>26</v>
      </c>
      <c r="D30" s="64" t="s">
        <v>56</v>
      </c>
      <c r="E30" s="16"/>
      <c r="F30" s="16"/>
      <c r="G30" s="16"/>
      <c r="H30" s="16"/>
      <c r="I30" s="16"/>
      <c r="J30" s="181" t="s">
        <v>33</v>
      </c>
      <c r="K30" s="182" t="s">
        <v>37</v>
      </c>
      <c r="L30" s="183"/>
      <c r="M30" s="183"/>
    </row>
    <row r="31" spans="1:13" x14ac:dyDescent="0.55000000000000004">
      <c r="A31" s="180"/>
      <c r="B31" s="64"/>
      <c r="C31" s="190" t="s">
        <v>27</v>
      </c>
      <c r="D31" s="64" t="s">
        <v>1854</v>
      </c>
      <c r="E31" s="16"/>
      <c r="F31" s="16"/>
      <c r="G31" s="16"/>
      <c r="H31" s="16"/>
      <c r="I31" s="16"/>
      <c r="J31" s="181" t="s">
        <v>24</v>
      </c>
      <c r="K31" s="182" t="s">
        <v>38</v>
      </c>
      <c r="L31" s="183"/>
      <c r="M31" s="183"/>
    </row>
    <row r="32" spans="1:13" x14ac:dyDescent="0.55000000000000004">
      <c r="A32" s="180"/>
      <c r="B32" s="64"/>
      <c r="C32" s="191" t="s">
        <v>28</v>
      </c>
      <c r="D32" s="64" t="s">
        <v>1855</v>
      </c>
      <c r="E32" s="16"/>
      <c r="F32" s="16"/>
      <c r="G32" s="16"/>
      <c r="H32" s="16"/>
      <c r="I32" s="16"/>
      <c r="J32" s="181" t="s">
        <v>34</v>
      </c>
      <c r="K32" s="182"/>
      <c r="L32" s="183"/>
      <c r="M32" s="183"/>
    </row>
    <row r="33" spans="1:13" x14ac:dyDescent="0.55000000000000004">
      <c r="A33" s="62">
        <f>A29+1</f>
        <v>6</v>
      </c>
      <c r="B33" s="59" t="s">
        <v>22</v>
      </c>
      <c r="C33" s="189" t="s">
        <v>25</v>
      </c>
      <c r="D33" s="59" t="s">
        <v>58</v>
      </c>
      <c r="E33" s="11">
        <v>50000</v>
      </c>
      <c r="F33" s="11">
        <v>50000</v>
      </c>
      <c r="G33" s="11">
        <v>50000</v>
      </c>
      <c r="H33" s="11">
        <v>50000</v>
      </c>
      <c r="I33" s="11">
        <v>50000</v>
      </c>
      <c r="J33" s="179" t="s">
        <v>32</v>
      </c>
      <c r="K33" s="160" t="s">
        <v>36</v>
      </c>
      <c r="L33" s="159" t="s">
        <v>100</v>
      </c>
      <c r="M33" s="159" t="s">
        <v>35</v>
      </c>
    </row>
    <row r="34" spans="1:13" x14ac:dyDescent="0.55000000000000004">
      <c r="A34" s="66"/>
      <c r="B34" s="64" t="s">
        <v>57</v>
      </c>
      <c r="C34" s="190" t="s">
        <v>26</v>
      </c>
      <c r="D34" s="64" t="s">
        <v>59</v>
      </c>
      <c r="E34" s="26"/>
      <c r="F34" s="16"/>
      <c r="G34" s="16"/>
      <c r="H34" s="16"/>
      <c r="I34" s="16"/>
      <c r="J34" s="181" t="s">
        <v>33</v>
      </c>
      <c r="K34" s="182" t="s">
        <v>37</v>
      </c>
      <c r="L34" s="183"/>
      <c r="M34" s="183"/>
    </row>
    <row r="35" spans="1:13" x14ac:dyDescent="0.55000000000000004">
      <c r="A35" s="66"/>
      <c r="B35" s="64"/>
      <c r="C35" s="190" t="s">
        <v>27</v>
      </c>
      <c r="D35" s="64"/>
      <c r="E35" s="26"/>
      <c r="F35" s="16"/>
      <c r="G35" s="16"/>
      <c r="H35" s="16"/>
      <c r="I35" s="16"/>
      <c r="J35" s="181" t="s">
        <v>24</v>
      </c>
      <c r="K35" s="182" t="s">
        <v>38</v>
      </c>
      <c r="L35" s="183"/>
      <c r="M35" s="183"/>
    </row>
    <row r="36" spans="1:13" x14ac:dyDescent="0.55000000000000004">
      <c r="A36" s="137"/>
      <c r="B36" s="68"/>
      <c r="C36" s="191" t="s">
        <v>28</v>
      </c>
      <c r="D36" s="68"/>
      <c r="E36" s="335">
        <f>SUM(E21:E35)</f>
        <v>300000</v>
      </c>
      <c r="F36" s="313">
        <f>SUM(F21:F35)</f>
        <v>300000</v>
      </c>
      <c r="G36" s="313">
        <f>SUM(G21:G35)</f>
        <v>300000</v>
      </c>
      <c r="H36" s="313">
        <f>SUM(H21:H35)</f>
        <v>300000</v>
      </c>
      <c r="I36" s="313">
        <f>SUM(I21:I35)</f>
        <v>300000</v>
      </c>
      <c r="J36" s="185" t="s">
        <v>34</v>
      </c>
      <c r="K36" s="166"/>
      <c r="L36" s="188"/>
      <c r="M36" s="188"/>
    </row>
    <row r="37" spans="1:13" x14ac:dyDescent="0.55000000000000004">
      <c r="J37" s="194"/>
      <c r="K37" s="173"/>
      <c r="L37" s="195"/>
      <c r="M37" s="195"/>
    </row>
    <row r="38" spans="1:13" x14ac:dyDescent="0.55000000000000004">
      <c r="J38" s="194"/>
      <c r="K38" s="173"/>
      <c r="L38" s="195"/>
      <c r="M38" s="195"/>
    </row>
    <row r="39" spans="1:13" x14ac:dyDescent="0.55000000000000004">
      <c r="A39" s="526">
        <f>A20+1</f>
        <v>29</v>
      </c>
      <c r="B39" s="526"/>
      <c r="C39" s="526"/>
      <c r="D39" s="526"/>
      <c r="E39" s="526"/>
      <c r="F39" s="526"/>
      <c r="G39" s="526"/>
      <c r="H39" s="526"/>
      <c r="I39" s="526"/>
      <c r="J39" s="526"/>
      <c r="K39" s="526"/>
      <c r="L39" s="526"/>
      <c r="M39" s="526"/>
    </row>
    <row r="40" spans="1:13" x14ac:dyDescent="0.55000000000000004">
      <c r="A40" s="62">
        <f>A33+1</f>
        <v>7</v>
      </c>
      <c r="B40" s="59" t="s">
        <v>60</v>
      </c>
      <c r="C40" s="189" t="s">
        <v>25</v>
      </c>
      <c r="D40" s="59" t="s">
        <v>1954</v>
      </c>
      <c r="E40" s="11">
        <v>50000</v>
      </c>
      <c r="F40" s="11">
        <v>50000</v>
      </c>
      <c r="G40" s="11">
        <v>50000</v>
      </c>
      <c r="H40" s="11">
        <v>50000</v>
      </c>
      <c r="I40" s="11">
        <v>50000</v>
      </c>
      <c r="J40" s="179" t="s">
        <v>32</v>
      </c>
      <c r="K40" s="160" t="s">
        <v>36</v>
      </c>
      <c r="L40" s="159" t="s">
        <v>100</v>
      </c>
      <c r="M40" s="159" t="s">
        <v>35</v>
      </c>
    </row>
    <row r="41" spans="1:13" x14ac:dyDescent="0.55000000000000004">
      <c r="A41" s="66"/>
      <c r="B41" s="64" t="s">
        <v>61</v>
      </c>
      <c r="C41" s="190" t="s">
        <v>26</v>
      </c>
      <c r="D41" s="64" t="s">
        <v>62</v>
      </c>
      <c r="E41" s="26"/>
      <c r="F41" s="16"/>
      <c r="G41" s="16"/>
      <c r="H41" s="16"/>
      <c r="I41" s="16"/>
      <c r="J41" s="181" t="s">
        <v>33</v>
      </c>
      <c r="K41" s="182" t="s">
        <v>37</v>
      </c>
      <c r="L41" s="183"/>
      <c r="M41" s="183"/>
    </row>
    <row r="42" spans="1:13" x14ac:dyDescent="0.55000000000000004">
      <c r="A42" s="66"/>
      <c r="B42" s="64"/>
      <c r="C42" s="190" t="s">
        <v>27</v>
      </c>
      <c r="D42" s="64" t="s">
        <v>63</v>
      </c>
      <c r="E42" s="26"/>
      <c r="F42" s="16"/>
      <c r="G42" s="306"/>
      <c r="H42" s="16"/>
      <c r="I42" s="16"/>
      <c r="J42" s="181" t="s">
        <v>24</v>
      </c>
      <c r="K42" s="182" t="s">
        <v>38</v>
      </c>
      <c r="L42" s="183"/>
      <c r="M42" s="183"/>
    </row>
    <row r="43" spans="1:13" x14ac:dyDescent="0.55000000000000004">
      <c r="A43" s="137"/>
      <c r="B43" s="68"/>
      <c r="C43" s="191" t="s">
        <v>28</v>
      </c>
      <c r="D43" s="68" t="s">
        <v>64</v>
      </c>
      <c r="E43" s="293"/>
      <c r="F43" s="17"/>
      <c r="G43" s="17"/>
      <c r="H43" s="17"/>
      <c r="I43" s="17"/>
      <c r="J43" s="185" t="s">
        <v>34</v>
      </c>
      <c r="K43" s="166"/>
      <c r="L43" s="188"/>
      <c r="M43" s="188"/>
    </row>
    <row r="44" spans="1:13" x14ac:dyDescent="0.55000000000000004">
      <c r="A44" s="62">
        <f>A40+1</f>
        <v>8</v>
      </c>
      <c r="B44" s="59" t="s">
        <v>1856</v>
      </c>
      <c r="C44" s="189" t="s">
        <v>25</v>
      </c>
      <c r="D44" s="59" t="s">
        <v>1858</v>
      </c>
      <c r="E44" s="11">
        <v>50000</v>
      </c>
      <c r="F44" s="11">
        <v>50000</v>
      </c>
      <c r="G44" s="11">
        <v>50000</v>
      </c>
      <c r="H44" s="11">
        <v>50000</v>
      </c>
      <c r="I44" s="11">
        <v>50000</v>
      </c>
      <c r="J44" s="179" t="s">
        <v>32</v>
      </c>
      <c r="K44" s="160" t="s">
        <v>36</v>
      </c>
      <c r="L44" s="159" t="s">
        <v>100</v>
      </c>
      <c r="M44" s="159" t="s">
        <v>35</v>
      </c>
    </row>
    <row r="45" spans="1:13" x14ac:dyDescent="0.55000000000000004">
      <c r="A45" s="66"/>
      <c r="B45" s="64" t="s">
        <v>1857</v>
      </c>
      <c r="C45" s="190" t="s">
        <v>26</v>
      </c>
      <c r="D45" s="64" t="s">
        <v>1859</v>
      </c>
      <c r="E45" s="26"/>
      <c r="F45" s="16"/>
      <c r="G45" s="16"/>
      <c r="H45" s="16"/>
      <c r="I45" s="16"/>
      <c r="J45" s="181" t="s">
        <v>33</v>
      </c>
      <c r="K45" s="182" t="s">
        <v>37</v>
      </c>
      <c r="L45" s="183"/>
      <c r="M45" s="183"/>
    </row>
    <row r="46" spans="1:13" x14ac:dyDescent="0.55000000000000004">
      <c r="A46" s="66"/>
      <c r="B46" s="64"/>
      <c r="C46" s="190" t="s">
        <v>27</v>
      </c>
      <c r="D46" s="64"/>
      <c r="E46" s="26"/>
      <c r="F46" s="16"/>
      <c r="G46" s="16"/>
      <c r="H46" s="16"/>
      <c r="I46" s="16"/>
      <c r="J46" s="181" t="s">
        <v>24</v>
      </c>
      <c r="K46" s="182" t="s">
        <v>38</v>
      </c>
      <c r="L46" s="183"/>
      <c r="M46" s="183"/>
    </row>
    <row r="47" spans="1:13" x14ac:dyDescent="0.55000000000000004">
      <c r="A47" s="137"/>
      <c r="B47" s="68"/>
      <c r="C47" s="191" t="s">
        <v>28</v>
      </c>
      <c r="D47" s="68"/>
      <c r="E47" s="305"/>
      <c r="F47" s="27"/>
      <c r="G47" s="27"/>
      <c r="H47" s="27"/>
      <c r="I47" s="27"/>
      <c r="J47" s="185" t="s">
        <v>34</v>
      </c>
      <c r="K47" s="166"/>
      <c r="L47" s="188"/>
      <c r="M47" s="188"/>
    </row>
    <row r="48" spans="1:13" x14ac:dyDescent="0.55000000000000004">
      <c r="A48" s="62">
        <f>A44+1</f>
        <v>9</v>
      </c>
      <c r="B48" s="59" t="s">
        <v>1856</v>
      </c>
      <c r="C48" s="189" t="s">
        <v>25</v>
      </c>
      <c r="D48" s="59" t="s">
        <v>1955</v>
      </c>
      <c r="E48" s="11">
        <v>50000</v>
      </c>
      <c r="F48" s="11">
        <v>50000</v>
      </c>
      <c r="G48" s="11">
        <v>50000</v>
      </c>
      <c r="H48" s="11">
        <v>50000</v>
      </c>
      <c r="I48" s="11">
        <v>50000</v>
      </c>
      <c r="J48" s="179" t="s">
        <v>32</v>
      </c>
      <c r="K48" s="160" t="s">
        <v>36</v>
      </c>
      <c r="L48" s="159" t="s">
        <v>100</v>
      </c>
      <c r="M48" s="159" t="s">
        <v>35</v>
      </c>
    </row>
    <row r="49" spans="1:13" x14ac:dyDescent="0.55000000000000004">
      <c r="A49" s="66"/>
      <c r="B49" s="64" t="s">
        <v>1857</v>
      </c>
      <c r="C49" s="190" t="s">
        <v>26</v>
      </c>
      <c r="D49" s="64" t="s">
        <v>1860</v>
      </c>
      <c r="E49" s="26"/>
      <c r="F49" s="16"/>
      <c r="G49" s="16"/>
      <c r="H49" s="16"/>
      <c r="I49" s="16"/>
      <c r="J49" s="181" t="s">
        <v>33</v>
      </c>
      <c r="K49" s="182" t="s">
        <v>37</v>
      </c>
      <c r="L49" s="183"/>
      <c r="M49" s="183"/>
    </row>
    <row r="50" spans="1:13" x14ac:dyDescent="0.55000000000000004">
      <c r="A50" s="66"/>
      <c r="B50" s="64"/>
      <c r="C50" s="190" t="s">
        <v>27</v>
      </c>
      <c r="D50" s="64" t="s">
        <v>1861</v>
      </c>
      <c r="E50" s="26"/>
      <c r="F50" s="16"/>
      <c r="G50" s="16"/>
      <c r="H50" s="16"/>
      <c r="I50" s="16"/>
      <c r="J50" s="181" t="s">
        <v>24</v>
      </c>
      <c r="K50" s="182" t="s">
        <v>38</v>
      </c>
      <c r="L50" s="183"/>
      <c r="M50" s="183"/>
    </row>
    <row r="51" spans="1:13" x14ac:dyDescent="0.55000000000000004">
      <c r="A51" s="137"/>
      <c r="B51" s="68"/>
      <c r="C51" s="191" t="s">
        <v>28</v>
      </c>
      <c r="D51" s="68"/>
      <c r="E51" s="293"/>
      <c r="F51" s="17"/>
      <c r="G51" s="17"/>
      <c r="H51" s="17"/>
      <c r="I51" s="17"/>
      <c r="J51" s="185" t="s">
        <v>34</v>
      </c>
      <c r="K51" s="166"/>
      <c r="L51" s="188"/>
      <c r="M51" s="188"/>
    </row>
    <row r="52" spans="1:13" x14ac:dyDescent="0.55000000000000004">
      <c r="A52" s="62">
        <f>A48+1</f>
        <v>10</v>
      </c>
      <c r="B52" s="59" t="s">
        <v>65</v>
      </c>
      <c r="C52" s="189" t="s">
        <v>25</v>
      </c>
      <c r="D52" s="59" t="s">
        <v>67</v>
      </c>
      <c r="E52" s="11">
        <v>100000</v>
      </c>
      <c r="F52" s="11">
        <v>100000</v>
      </c>
      <c r="G52" s="11">
        <v>100000</v>
      </c>
      <c r="H52" s="11">
        <v>100000</v>
      </c>
      <c r="I52" s="11">
        <v>100000</v>
      </c>
      <c r="J52" s="179" t="s">
        <v>32</v>
      </c>
      <c r="K52" s="160" t="s">
        <v>36</v>
      </c>
      <c r="L52" s="159" t="s">
        <v>100</v>
      </c>
      <c r="M52" s="159" t="s">
        <v>35</v>
      </c>
    </row>
    <row r="53" spans="1:13" x14ac:dyDescent="0.55000000000000004">
      <c r="A53" s="66"/>
      <c r="B53" s="64" t="s">
        <v>66</v>
      </c>
      <c r="C53" s="190" t="s">
        <v>26</v>
      </c>
      <c r="D53" s="64" t="s">
        <v>68</v>
      </c>
      <c r="E53" s="26"/>
      <c r="F53" s="16"/>
      <c r="G53" s="16"/>
      <c r="H53" s="16"/>
      <c r="I53" s="16"/>
      <c r="J53" s="181" t="s">
        <v>33</v>
      </c>
      <c r="K53" s="182" t="s">
        <v>37</v>
      </c>
      <c r="L53" s="183"/>
      <c r="M53" s="183"/>
    </row>
    <row r="54" spans="1:13" x14ac:dyDescent="0.55000000000000004">
      <c r="A54" s="66"/>
      <c r="B54" s="64"/>
      <c r="C54" s="190" t="s">
        <v>27</v>
      </c>
      <c r="D54" s="64" t="s">
        <v>69</v>
      </c>
      <c r="E54" s="26"/>
      <c r="F54" s="16"/>
      <c r="G54" s="16"/>
      <c r="H54" s="16"/>
      <c r="I54" s="16"/>
      <c r="J54" s="181" t="s">
        <v>24</v>
      </c>
      <c r="K54" s="182" t="s">
        <v>38</v>
      </c>
      <c r="L54" s="183"/>
      <c r="M54" s="183"/>
    </row>
    <row r="55" spans="1:13" x14ac:dyDescent="0.55000000000000004">
      <c r="A55" s="137"/>
      <c r="B55" s="68"/>
      <c r="C55" s="191" t="s">
        <v>28</v>
      </c>
      <c r="D55" s="68"/>
      <c r="E55" s="305">
        <f>SUM(E40:E54)</f>
        <v>250000</v>
      </c>
      <c r="F55" s="305">
        <f>SUM(F40:F54)</f>
        <v>250000</v>
      </c>
      <c r="G55" s="305">
        <f>SUM(G40:G54)</f>
        <v>250000</v>
      </c>
      <c r="H55" s="305">
        <f>SUM(H40:H54)</f>
        <v>250000</v>
      </c>
      <c r="I55" s="305">
        <f>SUM(I40:I54)</f>
        <v>250000</v>
      </c>
      <c r="J55" s="185" t="s">
        <v>34</v>
      </c>
      <c r="K55" s="166"/>
      <c r="L55" s="188"/>
      <c r="M55" s="188"/>
    </row>
    <row r="56" spans="1:13" x14ac:dyDescent="0.55000000000000004">
      <c r="E56" s="197"/>
      <c r="F56" s="197"/>
      <c r="G56" s="197"/>
      <c r="H56" s="197"/>
      <c r="I56" s="197"/>
      <c r="J56" s="194"/>
      <c r="K56" s="173"/>
      <c r="L56" s="195"/>
      <c r="M56" s="195"/>
    </row>
    <row r="57" spans="1:13" x14ac:dyDescent="0.55000000000000004">
      <c r="E57" s="197"/>
      <c r="F57" s="197"/>
      <c r="G57" s="197"/>
      <c r="H57" s="197"/>
      <c r="I57" s="197"/>
      <c r="J57" s="194"/>
      <c r="K57" s="173"/>
      <c r="L57" s="195"/>
      <c r="M57" s="195"/>
    </row>
    <row r="58" spans="1:13" x14ac:dyDescent="0.55000000000000004">
      <c r="A58" s="526">
        <f>A39+1</f>
        <v>30</v>
      </c>
      <c r="B58" s="526"/>
      <c r="C58" s="526"/>
      <c r="D58" s="526"/>
      <c r="E58" s="526"/>
      <c r="F58" s="526"/>
      <c r="G58" s="526"/>
      <c r="H58" s="526"/>
      <c r="I58" s="526"/>
      <c r="J58" s="526"/>
      <c r="K58" s="526"/>
      <c r="L58" s="526"/>
      <c r="M58" s="526"/>
    </row>
    <row r="59" spans="1:13" x14ac:dyDescent="0.55000000000000004">
      <c r="A59" s="178">
        <f>A52+1</f>
        <v>11</v>
      </c>
      <c r="B59" s="59" t="s">
        <v>70</v>
      </c>
      <c r="C59" s="75" t="s">
        <v>25</v>
      </c>
      <c r="D59" s="59" t="s">
        <v>72</v>
      </c>
      <c r="E59" s="11">
        <v>50000</v>
      </c>
      <c r="F59" s="11">
        <v>50000</v>
      </c>
      <c r="G59" s="11">
        <v>50000</v>
      </c>
      <c r="H59" s="11">
        <v>50000</v>
      </c>
      <c r="I59" s="11">
        <v>50000</v>
      </c>
      <c r="J59" s="179" t="s">
        <v>32</v>
      </c>
      <c r="K59" s="160" t="s">
        <v>36</v>
      </c>
      <c r="L59" s="159" t="s">
        <v>100</v>
      </c>
      <c r="M59" s="159" t="s">
        <v>35</v>
      </c>
    </row>
    <row r="60" spans="1:13" x14ac:dyDescent="0.55000000000000004">
      <c r="A60" s="180"/>
      <c r="B60" s="64" t="s">
        <v>71</v>
      </c>
      <c r="C60" s="60" t="s">
        <v>26</v>
      </c>
      <c r="D60" s="64" t="s">
        <v>73</v>
      </c>
      <c r="E60" s="16"/>
      <c r="F60" s="16"/>
      <c r="G60" s="16"/>
      <c r="H60" s="16"/>
      <c r="I60" s="16"/>
      <c r="J60" s="64"/>
      <c r="K60" s="182" t="s">
        <v>37</v>
      </c>
      <c r="L60" s="63"/>
      <c r="M60" s="66"/>
    </row>
    <row r="61" spans="1:13" x14ac:dyDescent="0.55000000000000004">
      <c r="A61" s="180"/>
      <c r="B61" s="64"/>
      <c r="C61" s="60" t="s">
        <v>27</v>
      </c>
      <c r="D61" s="64" t="s">
        <v>228</v>
      </c>
      <c r="E61" s="16"/>
      <c r="F61" s="16"/>
      <c r="G61" s="16"/>
      <c r="H61" s="16"/>
      <c r="I61" s="16"/>
      <c r="J61" s="64"/>
      <c r="K61" s="182" t="s">
        <v>38</v>
      </c>
      <c r="L61" s="63"/>
      <c r="M61" s="66"/>
    </row>
    <row r="62" spans="1:13" x14ac:dyDescent="0.55000000000000004">
      <c r="A62" s="184"/>
      <c r="B62" s="68"/>
      <c r="C62" s="69" t="s">
        <v>28</v>
      </c>
      <c r="D62" s="68"/>
      <c r="E62" s="17"/>
      <c r="F62" s="17"/>
      <c r="G62" s="17"/>
      <c r="H62" s="17"/>
      <c r="I62" s="17"/>
      <c r="J62" s="68"/>
      <c r="K62" s="166"/>
      <c r="L62" s="67"/>
      <c r="M62" s="137"/>
    </row>
    <row r="63" spans="1:13" x14ac:dyDescent="0.55000000000000004">
      <c r="A63" s="178">
        <f>A59+1</f>
        <v>12</v>
      </c>
      <c r="B63" s="59" t="s">
        <v>22</v>
      </c>
      <c r="C63" s="75" t="s">
        <v>25</v>
      </c>
      <c r="D63" s="59" t="s">
        <v>75</v>
      </c>
      <c r="E63" s="11">
        <v>50000</v>
      </c>
      <c r="F63" s="11">
        <v>50000</v>
      </c>
      <c r="G63" s="11">
        <v>50000</v>
      </c>
      <c r="H63" s="11">
        <v>50000</v>
      </c>
      <c r="I63" s="11">
        <v>50000</v>
      </c>
      <c r="J63" s="179" t="s">
        <v>32</v>
      </c>
      <c r="K63" s="160" t="s">
        <v>36</v>
      </c>
      <c r="L63" s="159" t="s">
        <v>100</v>
      </c>
      <c r="M63" s="159" t="s">
        <v>35</v>
      </c>
    </row>
    <row r="64" spans="1:13" x14ac:dyDescent="0.55000000000000004">
      <c r="A64" s="180"/>
      <c r="B64" s="64" t="s">
        <v>74</v>
      </c>
      <c r="C64" s="60" t="s">
        <v>26</v>
      </c>
      <c r="D64" s="64" t="s">
        <v>76</v>
      </c>
      <c r="E64" s="16"/>
      <c r="F64" s="16"/>
      <c r="G64" s="16"/>
      <c r="H64" s="16"/>
      <c r="I64" s="16"/>
      <c r="J64" s="64"/>
      <c r="K64" s="182" t="s">
        <v>37</v>
      </c>
      <c r="L64" s="63"/>
      <c r="M64" s="66"/>
    </row>
    <row r="65" spans="1:13" x14ac:dyDescent="0.55000000000000004">
      <c r="A65" s="180"/>
      <c r="B65" s="64"/>
      <c r="C65" s="60" t="s">
        <v>27</v>
      </c>
      <c r="D65" s="64"/>
      <c r="E65" s="16"/>
      <c r="F65" s="16"/>
      <c r="G65" s="16"/>
      <c r="H65" s="16"/>
      <c r="I65" s="16"/>
      <c r="J65" s="64"/>
      <c r="K65" s="182" t="s">
        <v>38</v>
      </c>
      <c r="L65" s="63"/>
      <c r="M65" s="66"/>
    </row>
    <row r="66" spans="1:13" x14ac:dyDescent="0.55000000000000004">
      <c r="A66" s="184"/>
      <c r="B66" s="68"/>
      <c r="C66" s="69" t="s">
        <v>28</v>
      </c>
      <c r="D66" s="68"/>
      <c r="E66" s="17"/>
      <c r="F66" s="17"/>
      <c r="G66" s="17"/>
      <c r="H66" s="17"/>
      <c r="I66" s="17"/>
      <c r="J66" s="68"/>
      <c r="K66" s="182"/>
      <c r="L66" s="67"/>
      <c r="M66" s="137"/>
    </row>
    <row r="67" spans="1:13" x14ac:dyDescent="0.55000000000000004">
      <c r="A67" s="178">
        <f>A63+1</f>
        <v>13</v>
      </c>
      <c r="B67" s="59" t="s">
        <v>77</v>
      </c>
      <c r="C67" s="75" t="s">
        <v>25</v>
      </c>
      <c r="D67" s="59" t="s">
        <v>79</v>
      </c>
      <c r="E67" s="11">
        <v>300000</v>
      </c>
      <c r="F67" s="11">
        <v>300000</v>
      </c>
      <c r="G67" s="11">
        <v>300000</v>
      </c>
      <c r="H67" s="11">
        <v>300000</v>
      </c>
      <c r="I67" s="11">
        <v>300000</v>
      </c>
      <c r="J67" s="179" t="s">
        <v>32</v>
      </c>
      <c r="K67" s="160" t="s">
        <v>36</v>
      </c>
      <c r="L67" s="159" t="s">
        <v>100</v>
      </c>
      <c r="M67" s="159" t="s">
        <v>35</v>
      </c>
    </row>
    <row r="68" spans="1:13" x14ac:dyDescent="0.55000000000000004">
      <c r="A68" s="180"/>
      <c r="B68" s="64" t="s">
        <v>78</v>
      </c>
      <c r="C68" s="60" t="s">
        <v>26</v>
      </c>
      <c r="D68" s="64" t="s">
        <v>80</v>
      </c>
      <c r="E68" s="16"/>
      <c r="F68" s="16"/>
      <c r="G68" s="16"/>
      <c r="H68" s="16"/>
      <c r="I68" s="16"/>
      <c r="J68" s="64"/>
      <c r="K68" s="182" t="s">
        <v>37</v>
      </c>
      <c r="L68" s="63"/>
      <c r="M68" s="66"/>
    </row>
    <row r="69" spans="1:13" x14ac:dyDescent="0.55000000000000004">
      <c r="A69" s="180"/>
      <c r="B69" s="64"/>
      <c r="C69" s="60" t="s">
        <v>27</v>
      </c>
      <c r="D69" s="64" t="s">
        <v>82</v>
      </c>
      <c r="E69" s="16"/>
      <c r="F69" s="16"/>
      <c r="G69" s="16"/>
      <c r="H69" s="16"/>
      <c r="I69" s="16"/>
      <c r="J69" s="64"/>
      <c r="K69" s="182" t="s">
        <v>38</v>
      </c>
      <c r="L69" s="63"/>
      <c r="M69" s="66"/>
    </row>
    <row r="70" spans="1:13" x14ac:dyDescent="0.55000000000000004">
      <c r="A70" s="184"/>
      <c r="B70" s="68"/>
      <c r="C70" s="69" t="s">
        <v>28</v>
      </c>
      <c r="D70" s="68" t="s">
        <v>81</v>
      </c>
      <c r="E70" s="27"/>
      <c r="F70" s="27"/>
      <c r="G70" s="27"/>
      <c r="H70" s="27"/>
      <c r="I70" s="27"/>
      <c r="J70" s="68"/>
      <c r="K70" s="166"/>
      <c r="L70" s="67"/>
      <c r="M70" s="137"/>
    </row>
    <row r="71" spans="1:13" x14ac:dyDescent="0.55000000000000004">
      <c r="A71" s="178">
        <f>A67+1</f>
        <v>14</v>
      </c>
      <c r="B71" s="59" t="s">
        <v>22</v>
      </c>
      <c r="C71" s="75" t="s">
        <v>25</v>
      </c>
      <c r="D71" s="59" t="s">
        <v>83</v>
      </c>
      <c r="E71" s="11">
        <v>100000</v>
      </c>
      <c r="F71" s="11">
        <v>100000</v>
      </c>
      <c r="G71" s="11">
        <v>100000</v>
      </c>
      <c r="H71" s="11">
        <v>100000</v>
      </c>
      <c r="I71" s="11">
        <v>100000</v>
      </c>
      <c r="J71" s="179" t="s">
        <v>32</v>
      </c>
      <c r="K71" s="160" t="s">
        <v>36</v>
      </c>
      <c r="L71" s="159" t="s">
        <v>100</v>
      </c>
      <c r="M71" s="159" t="s">
        <v>35</v>
      </c>
    </row>
    <row r="72" spans="1:13" x14ac:dyDescent="0.55000000000000004">
      <c r="A72" s="180"/>
      <c r="B72" s="64" t="s">
        <v>1862</v>
      </c>
      <c r="C72" s="60" t="s">
        <v>26</v>
      </c>
      <c r="D72" s="64" t="s">
        <v>84</v>
      </c>
      <c r="E72" s="16"/>
      <c r="F72" s="16"/>
      <c r="G72" s="16"/>
      <c r="H72" s="16"/>
      <c r="I72" s="16"/>
      <c r="J72" s="64"/>
      <c r="K72" s="182" t="s">
        <v>37</v>
      </c>
      <c r="L72" s="63"/>
      <c r="M72" s="66"/>
    </row>
    <row r="73" spans="1:13" x14ac:dyDescent="0.55000000000000004">
      <c r="A73" s="180"/>
      <c r="B73" s="64"/>
      <c r="C73" s="60" t="s">
        <v>27</v>
      </c>
      <c r="D73" s="64"/>
      <c r="E73" s="16"/>
      <c r="F73" s="16"/>
      <c r="G73" s="16"/>
      <c r="H73" s="16"/>
      <c r="I73" s="16"/>
      <c r="J73" s="64"/>
      <c r="K73" s="182" t="s">
        <v>38</v>
      </c>
      <c r="L73" s="63"/>
      <c r="M73" s="66"/>
    </row>
    <row r="74" spans="1:13" x14ac:dyDescent="0.55000000000000004">
      <c r="A74" s="184"/>
      <c r="B74" s="68"/>
      <c r="C74" s="69" t="s">
        <v>28</v>
      </c>
      <c r="D74" s="68"/>
      <c r="E74" s="313">
        <f>SUM(E59:E73)</f>
        <v>500000</v>
      </c>
      <c r="F74" s="313">
        <f>SUM(F59:F73)</f>
        <v>500000</v>
      </c>
      <c r="G74" s="313">
        <f>SUM(G59:G73)</f>
        <v>500000</v>
      </c>
      <c r="H74" s="313">
        <f>SUM(H59:H73)</f>
        <v>500000</v>
      </c>
      <c r="I74" s="313">
        <f>SUM(I59:I73)</f>
        <v>500000</v>
      </c>
      <c r="J74" s="68"/>
      <c r="K74" s="166"/>
      <c r="L74" s="67"/>
      <c r="M74" s="137"/>
    </row>
    <row r="75" spans="1:13" x14ac:dyDescent="0.55000000000000004">
      <c r="K75" s="173"/>
    </row>
    <row r="76" spans="1:13" x14ac:dyDescent="0.55000000000000004">
      <c r="K76" s="173"/>
    </row>
    <row r="77" spans="1:13" x14ac:dyDescent="0.55000000000000004">
      <c r="A77" s="570">
        <f>A58+1</f>
        <v>31</v>
      </c>
      <c r="B77" s="570"/>
      <c r="C77" s="570"/>
      <c r="D77" s="570"/>
      <c r="E77" s="570"/>
      <c r="F77" s="570"/>
      <c r="G77" s="570"/>
      <c r="H77" s="570"/>
      <c r="I77" s="570"/>
      <c r="J77" s="570"/>
      <c r="K77" s="570"/>
      <c r="L77" s="570"/>
      <c r="M77" s="570"/>
    </row>
    <row r="78" spans="1:13" x14ac:dyDescent="0.55000000000000004">
      <c r="A78" s="178">
        <f>A71+1</f>
        <v>15</v>
      </c>
      <c r="B78" s="59" t="s">
        <v>22</v>
      </c>
      <c r="C78" s="75" t="s">
        <v>25</v>
      </c>
      <c r="D78" s="59" t="s">
        <v>85</v>
      </c>
      <c r="E78" s="131">
        <v>100000</v>
      </c>
      <c r="F78" s="131">
        <v>100000</v>
      </c>
      <c r="G78" s="131">
        <v>100000</v>
      </c>
      <c r="H78" s="131">
        <v>100000</v>
      </c>
      <c r="I78" s="131">
        <v>100000</v>
      </c>
      <c r="J78" s="179" t="s">
        <v>32</v>
      </c>
      <c r="K78" s="160" t="s">
        <v>36</v>
      </c>
      <c r="L78" s="159" t="s">
        <v>100</v>
      </c>
      <c r="M78" s="159" t="s">
        <v>35</v>
      </c>
    </row>
    <row r="79" spans="1:13" x14ac:dyDescent="0.55000000000000004">
      <c r="A79" s="180"/>
      <c r="B79" s="64" t="s">
        <v>1863</v>
      </c>
      <c r="C79" s="60" t="s">
        <v>26</v>
      </c>
      <c r="D79" s="64" t="s">
        <v>84</v>
      </c>
      <c r="E79" s="64"/>
      <c r="F79" s="64"/>
      <c r="G79" s="64"/>
      <c r="H79" s="64"/>
      <c r="I79" s="64"/>
      <c r="J79" s="64"/>
      <c r="K79" s="182" t="s">
        <v>37</v>
      </c>
      <c r="L79" s="63"/>
      <c r="M79" s="66"/>
    </row>
    <row r="80" spans="1:13" x14ac:dyDescent="0.55000000000000004">
      <c r="A80" s="180"/>
      <c r="B80" s="64"/>
      <c r="C80" s="60" t="s">
        <v>27</v>
      </c>
      <c r="D80" s="64"/>
      <c r="E80" s="64"/>
      <c r="F80" s="64"/>
      <c r="G80" s="64"/>
      <c r="H80" s="64"/>
      <c r="I80" s="64"/>
      <c r="J80" s="64"/>
      <c r="K80" s="182" t="s">
        <v>38</v>
      </c>
      <c r="L80" s="63"/>
      <c r="M80" s="66"/>
    </row>
    <row r="81" spans="1:13" x14ac:dyDescent="0.55000000000000004">
      <c r="A81" s="184"/>
      <c r="B81" s="68"/>
      <c r="C81" s="69" t="s">
        <v>28</v>
      </c>
      <c r="D81" s="68"/>
      <c r="E81" s="25"/>
      <c r="F81" s="196"/>
      <c r="G81" s="196"/>
      <c r="H81" s="196"/>
      <c r="I81" s="196"/>
      <c r="J81" s="68"/>
      <c r="K81" s="166"/>
      <c r="L81" s="67"/>
      <c r="M81" s="137"/>
    </row>
    <row r="82" spans="1:13" x14ac:dyDescent="0.55000000000000004">
      <c r="A82" s="178">
        <f>A78+1</f>
        <v>16</v>
      </c>
      <c r="B82" s="59" t="s">
        <v>1998</v>
      </c>
      <c r="C82" s="75" t="s">
        <v>2000</v>
      </c>
      <c r="D82" s="59" t="s">
        <v>2002</v>
      </c>
      <c r="E82" s="11">
        <v>2000000</v>
      </c>
      <c r="F82" s="11">
        <v>2000000</v>
      </c>
      <c r="G82" s="11">
        <v>2000000</v>
      </c>
      <c r="H82" s="11">
        <v>2000000</v>
      </c>
      <c r="I82" s="11">
        <v>2000000</v>
      </c>
      <c r="J82" s="179" t="s">
        <v>32</v>
      </c>
      <c r="K82" s="160" t="s">
        <v>36</v>
      </c>
      <c r="L82" s="159" t="s">
        <v>100</v>
      </c>
      <c r="M82" s="159" t="s">
        <v>35</v>
      </c>
    </row>
    <row r="83" spans="1:13" x14ac:dyDescent="0.55000000000000004">
      <c r="A83" s="180"/>
      <c r="B83" s="64" t="s">
        <v>1999</v>
      </c>
      <c r="C83" s="60" t="s">
        <v>2001</v>
      </c>
      <c r="D83" s="64"/>
      <c r="E83" s="64"/>
      <c r="F83" s="64"/>
      <c r="G83" s="64"/>
      <c r="H83" s="64"/>
      <c r="I83" s="64"/>
      <c r="J83" s="64"/>
      <c r="K83" s="182" t="s">
        <v>37</v>
      </c>
      <c r="L83" s="63"/>
      <c r="M83" s="66"/>
    </row>
    <row r="84" spans="1:13" x14ac:dyDescent="0.55000000000000004">
      <c r="A84" s="180"/>
      <c r="B84" s="64"/>
      <c r="D84" s="64"/>
      <c r="E84" s="64"/>
      <c r="F84" s="64"/>
      <c r="G84" s="64"/>
      <c r="H84" s="64"/>
      <c r="I84" s="64"/>
      <c r="J84" s="64"/>
      <c r="K84" s="182" t="s">
        <v>38</v>
      </c>
      <c r="L84" s="63"/>
      <c r="M84" s="66"/>
    </row>
    <row r="85" spans="1:13" x14ac:dyDescent="0.55000000000000004">
      <c r="A85" s="184"/>
      <c r="B85" s="68"/>
      <c r="C85" s="69"/>
      <c r="D85" s="68"/>
      <c r="E85" s="25"/>
      <c r="F85" s="25"/>
      <c r="G85" s="25"/>
      <c r="H85" s="25"/>
      <c r="I85" s="25"/>
      <c r="J85" s="68"/>
      <c r="K85" s="166"/>
      <c r="L85" s="67"/>
      <c r="M85" s="137"/>
    </row>
    <row r="86" spans="1:13" x14ac:dyDescent="0.55000000000000004">
      <c r="A86" s="57">
        <f>A82+1</f>
        <v>17</v>
      </c>
      <c r="B86" s="57" t="s">
        <v>2053</v>
      </c>
      <c r="C86" s="57" t="s">
        <v>2054</v>
      </c>
      <c r="D86" s="59" t="s">
        <v>2002</v>
      </c>
      <c r="E86" s="2">
        <v>200000</v>
      </c>
      <c r="F86" s="2">
        <v>200000</v>
      </c>
      <c r="G86" s="2">
        <v>200000</v>
      </c>
      <c r="H86" s="2">
        <v>200000</v>
      </c>
      <c r="I86" s="2">
        <v>200000</v>
      </c>
      <c r="J86" s="179" t="s">
        <v>32</v>
      </c>
      <c r="K86" s="160" t="s">
        <v>36</v>
      </c>
      <c r="L86" s="159" t="s">
        <v>35</v>
      </c>
      <c r="M86" s="159" t="s">
        <v>35</v>
      </c>
    </row>
    <row r="87" spans="1:13" x14ac:dyDescent="0.55000000000000004">
      <c r="A87" s="63"/>
      <c r="B87" s="63" t="s">
        <v>2055</v>
      </c>
      <c r="C87" s="63" t="s">
        <v>256</v>
      </c>
      <c r="D87" s="63"/>
      <c r="E87" s="63"/>
      <c r="F87" s="63"/>
      <c r="G87" s="63"/>
      <c r="H87" s="63"/>
      <c r="I87" s="63"/>
      <c r="J87" s="64"/>
      <c r="K87" s="182" t="s">
        <v>37</v>
      </c>
      <c r="L87" s="63"/>
      <c r="M87" s="66"/>
    </row>
    <row r="88" spans="1:13" x14ac:dyDescent="0.55000000000000004">
      <c r="A88" s="63"/>
      <c r="B88" s="63" t="s">
        <v>785</v>
      </c>
      <c r="C88" s="63"/>
      <c r="D88" s="63"/>
      <c r="E88" s="63"/>
      <c r="F88" s="63"/>
      <c r="G88" s="63"/>
      <c r="H88" s="63"/>
      <c r="I88" s="63"/>
      <c r="J88" s="64"/>
      <c r="K88" s="182" t="s">
        <v>38</v>
      </c>
      <c r="L88" s="63"/>
      <c r="M88" s="66"/>
    </row>
    <row r="89" spans="1:13" x14ac:dyDescent="0.55000000000000004">
      <c r="A89" s="67"/>
      <c r="B89" s="67"/>
      <c r="C89" s="67"/>
      <c r="D89" s="67"/>
      <c r="E89" s="25">
        <f>E86+E82+E78</f>
        <v>2300000</v>
      </c>
      <c r="F89" s="25">
        <f t="shared" ref="F89:I89" si="0">F86+F82+F78</f>
        <v>2300000</v>
      </c>
      <c r="G89" s="25">
        <f t="shared" si="0"/>
        <v>2300000</v>
      </c>
      <c r="H89" s="25">
        <f t="shared" si="0"/>
        <v>2300000</v>
      </c>
      <c r="I89" s="25">
        <f t="shared" si="0"/>
        <v>2300000</v>
      </c>
      <c r="J89" s="68"/>
      <c r="K89" s="166"/>
      <c r="L89" s="67"/>
      <c r="M89" s="137"/>
    </row>
    <row r="90" spans="1:13" x14ac:dyDescent="0.55000000000000004">
      <c r="A90" s="555" t="s">
        <v>1503</v>
      </c>
      <c r="B90" s="555"/>
      <c r="C90" s="555"/>
      <c r="D90" s="555"/>
      <c r="E90" s="198">
        <f>A86</f>
        <v>17</v>
      </c>
      <c r="F90" s="198">
        <v>17</v>
      </c>
      <c r="G90" s="198">
        <v>17</v>
      </c>
      <c r="H90" s="198">
        <v>17</v>
      </c>
      <c r="I90" s="198">
        <v>17</v>
      </c>
      <c r="J90" s="199"/>
      <c r="K90" s="199"/>
      <c r="L90" s="128"/>
      <c r="M90" s="139"/>
    </row>
    <row r="91" spans="1:13" x14ac:dyDescent="0.55000000000000004">
      <c r="A91" s="555" t="s">
        <v>1507</v>
      </c>
      <c r="B91" s="555"/>
      <c r="C91" s="555"/>
      <c r="D91" s="555"/>
      <c r="E91" s="278">
        <f>E89+E74+E55+E36+E19</f>
        <v>3550000</v>
      </c>
      <c r="F91" s="278">
        <f t="shared" ref="F91:I91" si="1">F89+F74+F55+F36+F19</f>
        <v>3550000</v>
      </c>
      <c r="G91" s="278">
        <f t="shared" si="1"/>
        <v>3550000</v>
      </c>
      <c r="H91" s="278">
        <f t="shared" si="1"/>
        <v>3550000</v>
      </c>
      <c r="I91" s="278">
        <f t="shared" si="1"/>
        <v>3550000</v>
      </c>
      <c r="J91" s="199"/>
      <c r="K91" s="199"/>
      <c r="L91" s="128"/>
      <c r="M91" s="139"/>
    </row>
    <row r="92" spans="1:13" x14ac:dyDescent="0.55000000000000004">
      <c r="B92" s="173"/>
      <c r="C92" s="193"/>
      <c r="D92" s="173"/>
    </row>
    <row r="93" spans="1:13" x14ac:dyDescent="0.55000000000000004">
      <c r="B93" s="173"/>
      <c r="C93" s="193"/>
      <c r="D93" s="173"/>
    </row>
    <row r="94" spans="1:13" x14ac:dyDescent="0.55000000000000004">
      <c r="B94" s="173"/>
      <c r="C94" s="193"/>
      <c r="D94" s="173"/>
    </row>
    <row r="95" spans="1:13" x14ac:dyDescent="0.55000000000000004">
      <c r="B95" s="173"/>
      <c r="C95" s="193"/>
      <c r="D95" s="173"/>
    </row>
    <row r="96" spans="1:13" x14ac:dyDescent="0.55000000000000004">
      <c r="A96" s="526">
        <f>A77+1</f>
        <v>32</v>
      </c>
      <c r="B96" s="526"/>
      <c r="C96" s="526"/>
      <c r="D96" s="526"/>
      <c r="E96" s="526"/>
      <c r="F96" s="526"/>
      <c r="G96" s="526"/>
      <c r="H96" s="526"/>
      <c r="I96" s="526"/>
      <c r="J96" s="526"/>
      <c r="K96" s="526"/>
      <c r="L96" s="526"/>
      <c r="M96" s="526"/>
    </row>
    <row r="97" spans="1:13" x14ac:dyDescent="0.55000000000000004">
      <c r="A97" s="575" t="s">
        <v>1661</v>
      </c>
      <c r="B97" s="575"/>
      <c r="C97" s="60" t="s">
        <v>86</v>
      </c>
      <c r="D97" s="60"/>
      <c r="E97" s="60"/>
      <c r="F97" s="60"/>
      <c r="G97" s="60"/>
      <c r="H97" s="60"/>
      <c r="I97" s="60"/>
      <c r="J97" s="60"/>
    </row>
    <row r="98" spans="1:13" x14ac:dyDescent="0.55000000000000004">
      <c r="A98" s="575" t="s">
        <v>87</v>
      </c>
      <c r="B98" s="575"/>
      <c r="D98" s="60"/>
      <c r="E98" s="60"/>
      <c r="F98" s="60"/>
      <c r="G98" s="60"/>
      <c r="H98" s="60"/>
      <c r="I98" s="60"/>
      <c r="J98" s="60"/>
    </row>
    <row r="99" spans="1:13" x14ac:dyDescent="0.55000000000000004">
      <c r="A99" s="575" t="s">
        <v>19</v>
      </c>
      <c r="B99" s="575"/>
      <c r="C99" s="575"/>
      <c r="D99" s="60"/>
      <c r="E99" s="60"/>
      <c r="F99" s="60"/>
      <c r="G99" s="60"/>
      <c r="H99" s="60"/>
      <c r="I99" s="60"/>
      <c r="J99" s="60"/>
    </row>
    <row r="100" spans="1:13" x14ac:dyDescent="0.55000000000000004">
      <c r="A100" s="60" t="s">
        <v>88</v>
      </c>
      <c r="B100" s="60"/>
      <c r="D100" s="60"/>
      <c r="E100" s="60" t="s">
        <v>1654</v>
      </c>
      <c r="F100" s="60"/>
      <c r="G100" s="60"/>
      <c r="H100" s="60"/>
      <c r="I100" s="60"/>
      <c r="J100" s="60"/>
    </row>
    <row r="101" spans="1:13" x14ac:dyDescent="0.55000000000000004">
      <c r="A101" s="560" t="s">
        <v>2024</v>
      </c>
      <c r="B101" s="560"/>
      <c r="C101" s="560"/>
      <c r="D101" s="560"/>
      <c r="E101" s="560"/>
      <c r="F101" s="560"/>
      <c r="G101" s="560"/>
      <c r="H101" s="560"/>
      <c r="I101" s="560"/>
      <c r="J101" s="560"/>
      <c r="K101" s="560"/>
      <c r="L101" s="560"/>
      <c r="M101" s="560"/>
    </row>
    <row r="102" spans="1:13" x14ac:dyDescent="0.55000000000000004">
      <c r="A102" s="62"/>
      <c r="B102" s="160"/>
      <c r="C102" s="47"/>
      <c r="D102" s="160"/>
      <c r="E102" s="577" t="s">
        <v>10</v>
      </c>
      <c r="F102" s="577"/>
      <c r="G102" s="577"/>
      <c r="H102" s="577"/>
      <c r="I102" s="528"/>
      <c r="J102" s="160" t="s">
        <v>11</v>
      </c>
      <c r="K102" s="160"/>
      <c r="L102" s="62"/>
      <c r="M102" s="159"/>
    </row>
    <row r="103" spans="1:13" x14ac:dyDescent="0.55000000000000004">
      <c r="A103" s="66" t="s">
        <v>5</v>
      </c>
      <c r="B103" s="182" t="s">
        <v>0</v>
      </c>
      <c r="C103" s="50" t="s">
        <v>6</v>
      </c>
      <c r="D103" s="182" t="s">
        <v>7</v>
      </c>
      <c r="E103" s="174">
        <v>2566</v>
      </c>
      <c r="F103" s="175">
        <v>2567</v>
      </c>
      <c r="G103" s="46">
        <v>2568</v>
      </c>
      <c r="H103" s="46">
        <v>2569</v>
      </c>
      <c r="I103" s="174">
        <v>2570</v>
      </c>
      <c r="J103" s="182" t="s">
        <v>12</v>
      </c>
      <c r="K103" s="182" t="s">
        <v>15</v>
      </c>
      <c r="L103" s="66" t="s">
        <v>17</v>
      </c>
      <c r="M103" s="183" t="s">
        <v>13</v>
      </c>
    </row>
    <row r="104" spans="1:13" x14ac:dyDescent="0.55000000000000004">
      <c r="A104" s="137"/>
      <c r="B104" s="166"/>
      <c r="C104" s="53"/>
      <c r="D104" s="166" t="s">
        <v>8</v>
      </c>
      <c r="E104" s="186" t="s">
        <v>9</v>
      </c>
      <c r="F104" s="187" t="s">
        <v>9</v>
      </c>
      <c r="G104" s="145" t="s">
        <v>9</v>
      </c>
      <c r="H104" s="145" t="s">
        <v>9</v>
      </c>
      <c r="I104" s="186" t="s">
        <v>9</v>
      </c>
      <c r="J104" s="166"/>
      <c r="K104" s="166" t="s">
        <v>16</v>
      </c>
      <c r="L104" s="137" t="s">
        <v>0</v>
      </c>
      <c r="M104" s="188" t="s">
        <v>14</v>
      </c>
    </row>
    <row r="105" spans="1:13" s="383" customFormat="1" x14ac:dyDescent="0.55000000000000004">
      <c r="A105" s="378">
        <v>1</v>
      </c>
      <c r="B105" s="379" t="s">
        <v>91</v>
      </c>
      <c r="C105" s="380" t="s">
        <v>89</v>
      </c>
      <c r="D105" s="379" t="s">
        <v>97</v>
      </c>
      <c r="E105" s="381">
        <v>500000</v>
      </c>
      <c r="F105" s="381">
        <v>500000</v>
      </c>
      <c r="G105" s="381">
        <v>500000</v>
      </c>
      <c r="H105" s="381">
        <v>500000</v>
      </c>
      <c r="I105" s="381">
        <v>500000</v>
      </c>
      <c r="J105" s="379" t="s">
        <v>93</v>
      </c>
      <c r="K105" s="379" t="s">
        <v>101</v>
      </c>
      <c r="L105" s="382" t="s">
        <v>100</v>
      </c>
      <c r="M105" s="378" t="s">
        <v>35</v>
      </c>
    </row>
    <row r="106" spans="1:13" s="383" customFormat="1" x14ac:dyDescent="0.55000000000000004">
      <c r="A106" s="384"/>
      <c r="B106" s="385" t="s">
        <v>92</v>
      </c>
      <c r="C106" s="386" t="s">
        <v>90</v>
      </c>
      <c r="D106" s="385" t="s">
        <v>98</v>
      </c>
      <c r="E106" s="387"/>
      <c r="F106" s="387"/>
      <c r="G106" s="387"/>
      <c r="H106" s="387"/>
      <c r="I106" s="387"/>
      <c r="J106" s="385" t="s">
        <v>94</v>
      </c>
      <c r="K106" s="385" t="s">
        <v>102</v>
      </c>
      <c r="L106" s="388"/>
      <c r="M106" s="384"/>
    </row>
    <row r="107" spans="1:13" s="383" customFormat="1" x14ac:dyDescent="0.55000000000000004">
      <c r="A107" s="384"/>
      <c r="B107" s="385"/>
      <c r="C107" s="386"/>
      <c r="D107" s="385" t="s">
        <v>99</v>
      </c>
      <c r="E107" s="387"/>
      <c r="F107" s="387"/>
      <c r="G107" s="387"/>
      <c r="H107" s="387"/>
      <c r="I107" s="387"/>
      <c r="J107" s="385" t="s">
        <v>33</v>
      </c>
      <c r="K107" s="385" t="s">
        <v>33</v>
      </c>
      <c r="L107" s="388"/>
      <c r="M107" s="384"/>
    </row>
    <row r="108" spans="1:13" s="383" customFormat="1" x14ac:dyDescent="0.55000000000000004">
      <c r="A108" s="384"/>
      <c r="B108" s="385"/>
      <c r="C108" s="386"/>
      <c r="D108" s="385" t="s">
        <v>2061</v>
      </c>
      <c r="E108" s="387"/>
      <c r="F108" s="387"/>
      <c r="G108" s="387"/>
      <c r="H108" s="387"/>
      <c r="I108" s="387"/>
      <c r="J108" s="385" t="s">
        <v>96</v>
      </c>
      <c r="K108" s="385" t="s">
        <v>103</v>
      </c>
      <c r="L108" s="388"/>
      <c r="M108" s="384"/>
    </row>
    <row r="109" spans="1:13" s="383" customFormat="1" x14ac:dyDescent="0.55000000000000004">
      <c r="A109" s="384"/>
      <c r="B109" s="385"/>
      <c r="C109" s="386"/>
      <c r="D109" s="385"/>
      <c r="E109" s="387"/>
      <c r="F109" s="387"/>
      <c r="G109" s="387"/>
      <c r="H109" s="387"/>
      <c r="I109" s="387"/>
      <c r="J109" s="385" t="s">
        <v>95</v>
      </c>
      <c r="K109" s="385" t="s">
        <v>104</v>
      </c>
      <c r="L109" s="388"/>
      <c r="M109" s="384"/>
    </row>
    <row r="110" spans="1:13" x14ac:dyDescent="0.55000000000000004">
      <c r="A110" s="62">
        <v>2</v>
      </c>
      <c r="B110" s="59" t="s">
        <v>105</v>
      </c>
      <c r="C110" s="61" t="s">
        <v>89</v>
      </c>
      <c r="D110" s="59" t="s">
        <v>106</v>
      </c>
      <c r="E110" s="11">
        <v>500000</v>
      </c>
      <c r="F110" s="11">
        <v>500000</v>
      </c>
      <c r="G110" s="11">
        <v>500000</v>
      </c>
      <c r="H110" s="11">
        <v>500000</v>
      </c>
      <c r="I110" s="11">
        <v>500000</v>
      </c>
      <c r="J110" s="129" t="s">
        <v>93</v>
      </c>
      <c r="K110" s="129" t="s">
        <v>101</v>
      </c>
      <c r="L110" s="57" t="s">
        <v>100</v>
      </c>
      <c r="M110" s="200" t="s">
        <v>35</v>
      </c>
    </row>
    <row r="111" spans="1:13" x14ac:dyDescent="0.55000000000000004">
      <c r="A111" s="66"/>
      <c r="B111" s="64" t="s">
        <v>188</v>
      </c>
      <c r="C111" s="65" t="s">
        <v>90</v>
      </c>
      <c r="D111" s="64" t="s">
        <v>107</v>
      </c>
      <c r="E111" s="16"/>
      <c r="F111" s="16"/>
      <c r="G111" s="21"/>
      <c r="H111" s="16"/>
      <c r="I111" s="26"/>
      <c r="J111" s="132" t="s">
        <v>94</v>
      </c>
      <c r="K111" s="132" t="s">
        <v>102</v>
      </c>
      <c r="L111" s="63"/>
      <c r="M111" s="201"/>
    </row>
    <row r="112" spans="1:13" x14ac:dyDescent="0.55000000000000004">
      <c r="A112" s="66"/>
      <c r="B112" s="64"/>
      <c r="C112" s="65"/>
      <c r="D112" s="64" t="s">
        <v>108</v>
      </c>
      <c r="E112" s="16"/>
      <c r="F112" s="16"/>
      <c r="G112" s="21"/>
      <c r="H112" s="16"/>
      <c r="I112" s="26"/>
      <c r="J112" s="132" t="s">
        <v>33</v>
      </c>
      <c r="K112" s="132" t="s">
        <v>33</v>
      </c>
      <c r="L112" s="63"/>
      <c r="M112" s="201"/>
    </row>
    <row r="113" spans="1:13" x14ac:dyDescent="0.55000000000000004">
      <c r="A113" s="66"/>
      <c r="B113" s="64"/>
      <c r="C113" s="65"/>
      <c r="D113" s="64" t="s">
        <v>109</v>
      </c>
      <c r="E113" s="16"/>
      <c r="F113" s="16"/>
      <c r="G113" s="21"/>
      <c r="H113" s="16"/>
      <c r="I113" s="26"/>
      <c r="J113" s="132" t="s">
        <v>96</v>
      </c>
      <c r="K113" s="132" t="s">
        <v>103</v>
      </c>
      <c r="L113" s="63"/>
      <c r="M113" s="201"/>
    </row>
    <row r="114" spans="1:13" x14ac:dyDescent="0.55000000000000004">
      <c r="A114" s="137"/>
      <c r="B114" s="68"/>
      <c r="C114" s="70"/>
      <c r="D114" s="68" t="s">
        <v>110</v>
      </c>
      <c r="E114" s="27">
        <f>SUM(E105:E113)</f>
        <v>1000000</v>
      </c>
      <c r="F114" s="27">
        <f t="shared" ref="F114:I114" si="2">SUM(F105:F113)</f>
        <v>1000000</v>
      </c>
      <c r="G114" s="27">
        <f t="shared" si="2"/>
        <v>1000000</v>
      </c>
      <c r="H114" s="27">
        <f t="shared" si="2"/>
        <v>1000000</v>
      </c>
      <c r="I114" s="27">
        <f t="shared" si="2"/>
        <v>1000000</v>
      </c>
      <c r="J114" s="135" t="s">
        <v>95</v>
      </c>
      <c r="K114" s="135" t="s">
        <v>104</v>
      </c>
      <c r="L114" s="67"/>
      <c r="M114" s="202"/>
    </row>
    <row r="115" spans="1:13" x14ac:dyDescent="0.55000000000000004">
      <c r="A115" s="526">
        <f>A96+1</f>
        <v>33</v>
      </c>
      <c r="B115" s="526"/>
      <c r="C115" s="526"/>
      <c r="D115" s="526"/>
      <c r="E115" s="526"/>
      <c r="F115" s="526"/>
      <c r="G115" s="526"/>
      <c r="H115" s="526"/>
      <c r="I115" s="526"/>
      <c r="J115" s="526"/>
      <c r="K115" s="526"/>
      <c r="L115" s="526"/>
      <c r="M115" s="526"/>
    </row>
    <row r="116" spans="1:13" x14ac:dyDescent="0.55000000000000004">
      <c r="A116" s="62">
        <v>3</v>
      </c>
      <c r="B116" s="59" t="s">
        <v>91</v>
      </c>
      <c r="C116" s="61" t="s">
        <v>89</v>
      </c>
      <c r="D116" s="59" t="s">
        <v>112</v>
      </c>
      <c r="E116" s="11">
        <v>500000</v>
      </c>
      <c r="F116" s="11">
        <v>500000</v>
      </c>
      <c r="G116" s="11">
        <v>500000</v>
      </c>
      <c r="H116" s="11">
        <v>500000</v>
      </c>
      <c r="I116" s="11">
        <v>500000</v>
      </c>
      <c r="J116" s="59" t="s">
        <v>93</v>
      </c>
      <c r="K116" s="59" t="s">
        <v>101</v>
      </c>
      <c r="L116" s="57" t="s">
        <v>100</v>
      </c>
      <c r="M116" s="62" t="s">
        <v>35</v>
      </c>
    </row>
    <row r="117" spans="1:13" x14ac:dyDescent="0.55000000000000004">
      <c r="A117" s="66"/>
      <c r="B117" s="64" t="s">
        <v>111</v>
      </c>
      <c r="C117" s="65" t="s">
        <v>90</v>
      </c>
      <c r="D117" s="64" t="s">
        <v>113</v>
      </c>
      <c r="E117" s="16"/>
      <c r="F117" s="16"/>
      <c r="G117" s="16"/>
      <c r="H117" s="16"/>
      <c r="I117" s="16"/>
      <c r="J117" s="64" t="s">
        <v>94</v>
      </c>
      <c r="K117" s="64" t="s">
        <v>102</v>
      </c>
      <c r="L117" s="63"/>
      <c r="M117" s="66"/>
    </row>
    <row r="118" spans="1:13" x14ac:dyDescent="0.55000000000000004">
      <c r="A118" s="66"/>
      <c r="B118" s="64"/>
      <c r="C118" s="65"/>
      <c r="D118" s="64"/>
      <c r="E118" s="16"/>
      <c r="F118" s="16"/>
      <c r="G118" s="16"/>
      <c r="H118" s="16"/>
      <c r="I118" s="16"/>
      <c r="J118" s="64" t="s">
        <v>33</v>
      </c>
      <c r="K118" s="64" t="s">
        <v>33</v>
      </c>
      <c r="L118" s="63"/>
      <c r="M118" s="66"/>
    </row>
    <row r="119" spans="1:13" x14ac:dyDescent="0.55000000000000004">
      <c r="A119" s="66"/>
      <c r="B119" s="64"/>
      <c r="C119" s="65"/>
      <c r="D119" s="64"/>
      <c r="E119" s="16"/>
      <c r="F119" s="16"/>
      <c r="G119" s="16"/>
      <c r="H119" s="16"/>
      <c r="I119" s="16"/>
      <c r="J119" s="64" t="s">
        <v>96</v>
      </c>
      <c r="K119" s="64" t="s">
        <v>103</v>
      </c>
      <c r="L119" s="63"/>
      <c r="M119" s="66"/>
    </row>
    <row r="120" spans="1:13" x14ac:dyDescent="0.55000000000000004">
      <c r="A120" s="137"/>
      <c r="B120" s="68"/>
      <c r="C120" s="70"/>
      <c r="D120" s="68"/>
      <c r="E120" s="17"/>
      <c r="F120" s="17"/>
      <c r="G120" s="17"/>
      <c r="H120" s="17"/>
      <c r="I120" s="17"/>
      <c r="J120" s="68" t="s">
        <v>95</v>
      </c>
      <c r="K120" s="68" t="s">
        <v>104</v>
      </c>
      <c r="L120" s="67"/>
      <c r="M120" s="137"/>
    </row>
    <row r="121" spans="1:13" x14ac:dyDescent="0.55000000000000004">
      <c r="A121" s="62">
        <v>4</v>
      </c>
      <c r="B121" s="59" t="s">
        <v>114</v>
      </c>
      <c r="C121" s="61" t="s">
        <v>89</v>
      </c>
      <c r="D121" s="59" t="s">
        <v>116</v>
      </c>
      <c r="E121" s="11">
        <v>500000</v>
      </c>
      <c r="F121" s="11">
        <v>500000</v>
      </c>
      <c r="G121" s="11">
        <v>500000</v>
      </c>
      <c r="H121" s="11">
        <v>500000</v>
      </c>
      <c r="I121" s="11">
        <v>500000</v>
      </c>
      <c r="J121" s="59" t="s">
        <v>93</v>
      </c>
      <c r="K121" s="59" t="s">
        <v>101</v>
      </c>
      <c r="L121" s="57" t="s">
        <v>100</v>
      </c>
      <c r="M121" s="62" t="s">
        <v>35</v>
      </c>
    </row>
    <row r="122" spans="1:13" x14ac:dyDescent="0.55000000000000004">
      <c r="A122" s="66"/>
      <c r="B122" s="64" t="s">
        <v>115</v>
      </c>
      <c r="C122" s="65" t="s">
        <v>90</v>
      </c>
      <c r="D122" s="64" t="s">
        <v>117</v>
      </c>
      <c r="E122" s="16"/>
      <c r="F122" s="16"/>
      <c r="G122" s="16"/>
      <c r="H122" s="16"/>
      <c r="I122" s="16"/>
      <c r="J122" s="64" t="s">
        <v>94</v>
      </c>
      <c r="K122" s="64" t="s">
        <v>102</v>
      </c>
      <c r="L122" s="63"/>
      <c r="M122" s="66"/>
    </row>
    <row r="123" spans="1:13" x14ac:dyDescent="0.55000000000000004">
      <c r="A123" s="66"/>
      <c r="B123" s="64"/>
      <c r="C123" s="65"/>
      <c r="D123" s="64" t="s">
        <v>118</v>
      </c>
      <c r="E123" s="16"/>
      <c r="F123" s="16"/>
      <c r="G123" s="16"/>
      <c r="H123" s="16"/>
      <c r="I123" s="16"/>
      <c r="J123" s="64" t="s">
        <v>33</v>
      </c>
      <c r="K123" s="64" t="s">
        <v>33</v>
      </c>
      <c r="L123" s="63"/>
      <c r="M123" s="66"/>
    </row>
    <row r="124" spans="1:13" x14ac:dyDescent="0.55000000000000004">
      <c r="A124" s="66"/>
      <c r="B124" s="64"/>
      <c r="C124" s="65"/>
      <c r="D124" s="64" t="s">
        <v>119</v>
      </c>
      <c r="E124" s="16"/>
      <c r="F124" s="16"/>
      <c r="G124" s="16"/>
      <c r="H124" s="16"/>
      <c r="I124" s="16"/>
      <c r="J124" s="64" t="s">
        <v>96</v>
      </c>
      <c r="K124" s="64" t="s">
        <v>103</v>
      </c>
      <c r="L124" s="63"/>
      <c r="M124" s="66"/>
    </row>
    <row r="125" spans="1:13" x14ac:dyDescent="0.55000000000000004">
      <c r="A125" s="137"/>
      <c r="B125" s="68"/>
      <c r="C125" s="70"/>
      <c r="D125" s="68"/>
      <c r="E125" s="17"/>
      <c r="F125" s="17"/>
      <c r="G125" s="17"/>
      <c r="H125" s="17"/>
      <c r="I125" s="17"/>
      <c r="J125" s="68" t="s">
        <v>95</v>
      </c>
      <c r="K125" s="68" t="s">
        <v>104</v>
      </c>
      <c r="L125" s="67"/>
      <c r="M125" s="137"/>
    </row>
    <row r="126" spans="1:13" x14ac:dyDescent="0.55000000000000004">
      <c r="A126" s="62">
        <v>5</v>
      </c>
      <c r="B126" s="59" t="s">
        <v>120</v>
      </c>
      <c r="C126" s="61" t="s">
        <v>89</v>
      </c>
      <c r="D126" s="59" t="s">
        <v>123</v>
      </c>
      <c r="E126" s="11">
        <v>500000</v>
      </c>
      <c r="F126" s="11">
        <v>500000</v>
      </c>
      <c r="G126" s="11">
        <v>500000</v>
      </c>
      <c r="H126" s="11">
        <v>500000</v>
      </c>
      <c r="I126" s="11">
        <v>500000</v>
      </c>
      <c r="J126" s="59" t="s">
        <v>93</v>
      </c>
      <c r="K126" s="59" t="s">
        <v>101</v>
      </c>
      <c r="L126" s="57" t="s">
        <v>100</v>
      </c>
      <c r="M126" s="62" t="s">
        <v>35</v>
      </c>
    </row>
    <row r="127" spans="1:13" x14ac:dyDescent="0.55000000000000004">
      <c r="A127" s="66"/>
      <c r="B127" s="64" t="s">
        <v>121</v>
      </c>
      <c r="C127" s="65" t="s">
        <v>90</v>
      </c>
      <c r="D127" s="64" t="s">
        <v>124</v>
      </c>
      <c r="E127" s="16"/>
      <c r="F127" s="16"/>
      <c r="G127" s="16"/>
      <c r="H127" s="16"/>
      <c r="I127" s="16"/>
      <c r="J127" s="64" t="s">
        <v>94</v>
      </c>
      <c r="K127" s="64" t="s">
        <v>102</v>
      </c>
      <c r="L127" s="63"/>
      <c r="M127" s="66"/>
    </row>
    <row r="128" spans="1:13" x14ac:dyDescent="0.55000000000000004">
      <c r="A128" s="66"/>
      <c r="B128" s="64" t="s">
        <v>122</v>
      </c>
      <c r="C128" s="65"/>
      <c r="D128" s="64" t="s">
        <v>125</v>
      </c>
      <c r="E128" s="16"/>
      <c r="F128" s="16"/>
      <c r="G128" s="16"/>
      <c r="H128" s="16"/>
      <c r="I128" s="16"/>
      <c r="J128" s="64" t="s">
        <v>33</v>
      </c>
      <c r="K128" s="64" t="s">
        <v>33</v>
      </c>
      <c r="L128" s="63"/>
      <c r="M128" s="66"/>
    </row>
    <row r="129" spans="1:13" x14ac:dyDescent="0.55000000000000004">
      <c r="A129" s="66"/>
      <c r="B129" s="64"/>
      <c r="C129" s="65"/>
      <c r="D129" s="64"/>
      <c r="E129" s="16"/>
      <c r="F129" s="16"/>
      <c r="G129" s="16"/>
      <c r="H129" s="16"/>
      <c r="I129" s="16"/>
      <c r="J129" s="64" t="s">
        <v>96</v>
      </c>
      <c r="K129" s="64" t="s">
        <v>103</v>
      </c>
      <c r="L129" s="63"/>
      <c r="M129" s="66"/>
    </row>
    <row r="130" spans="1:13" x14ac:dyDescent="0.55000000000000004">
      <c r="A130" s="137"/>
      <c r="B130" s="68"/>
      <c r="C130" s="70"/>
      <c r="D130" s="68"/>
      <c r="E130" s="313">
        <f>SUM(E116:E129)</f>
        <v>1500000</v>
      </c>
      <c r="F130" s="313">
        <f>SUM(F116:F129)</f>
        <v>1500000</v>
      </c>
      <c r="G130" s="313">
        <f>SUM(G116:G129)</f>
        <v>1500000</v>
      </c>
      <c r="H130" s="313">
        <f>SUM(H116:H129)</f>
        <v>1500000</v>
      </c>
      <c r="I130" s="313">
        <f>SUM(I116:I129)</f>
        <v>1500000</v>
      </c>
      <c r="J130" s="68" t="s">
        <v>95</v>
      </c>
      <c r="K130" s="68" t="s">
        <v>104</v>
      </c>
      <c r="L130" s="67"/>
      <c r="M130" s="137"/>
    </row>
    <row r="134" spans="1:13" x14ac:dyDescent="0.55000000000000004">
      <c r="A134" s="526">
        <f>A115+1</f>
        <v>34</v>
      </c>
      <c r="B134" s="526"/>
      <c r="C134" s="526"/>
      <c r="D134" s="526"/>
      <c r="E134" s="526"/>
      <c r="F134" s="526"/>
      <c r="G134" s="526"/>
      <c r="H134" s="526"/>
      <c r="I134" s="526"/>
      <c r="J134" s="526"/>
      <c r="K134" s="526"/>
      <c r="L134" s="526"/>
      <c r="M134" s="526"/>
    </row>
    <row r="135" spans="1:13" x14ac:dyDescent="0.55000000000000004">
      <c r="A135" s="62">
        <v>6</v>
      </c>
      <c r="B135" s="59" t="s">
        <v>114</v>
      </c>
      <c r="C135" s="61" t="s">
        <v>89</v>
      </c>
      <c r="D135" s="59" t="s">
        <v>116</v>
      </c>
      <c r="E135" s="11">
        <v>500000</v>
      </c>
      <c r="F135" s="11">
        <v>500000</v>
      </c>
      <c r="G135" s="11">
        <v>500000</v>
      </c>
      <c r="H135" s="11">
        <v>500000</v>
      </c>
      <c r="I135" s="11">
        <v>500000</v>
      </c>
      <c r="J135" s="59" t="s">
        <v>93</v>
      </c>
      <c r="K135" s="59" t="s">
        <v>101</v>
      </c>
      <c r="L135" s="57" t="s">
        <v>100</v>
      </c>
      <c r="M135" s="62" t="s">
        <v>35</v>
      </c>
    </row>
    <row r="136" spans="1:13" x14ac:dyDescent="0.55000000000000004">
      <c r="A136" s="66"/>
      <c r="B136" s="64" t="s">
        <v>126</v>
      </c>
      <c r="C136" s="65" t="s">
        <v>90</v>
      </c>
      <c r="D136" s="64" t="s">
        <v>127</v>
      </c>
      <c r="E136" s="16"/>
      <c r="F136" s="16"/>
      <c r="G136" s="16"/>
      <c r="H136" s="16"/>
      <c r="I136" s="16"/>
      <c r="J136" s="64" t="s">
        <v>94</v>
      </c>
      <c r="K136" s="64" t="s">
        <v>102</v>
      </c>
      <c r="L136" s="63"/>
      <c r="M136" s="66"/>
    </row>
    <row r="137" spans="1:13" x14ac:dyDescent="0.55000000000000004">
      <c r="A137" s="66"/>
      <c r="B137" s="64"/>
      <c r="C137" s="65"/>
      <c r="D137" s="64" t="s">
        <v>1864</v>
      </c>
      <c r="E137" s="16"/>
      <c r="F137" s="16"/>
      <c r="G137" s="16"/>
      <c r="H137" s="16"/>
      <c r="I137" s="16"/>
      <c r="J137" s="64" t="s">
        <v>33</v>
      </c>
      <c r="K137" s="64" t="s">
        <v>33</v>
      </c>
      <c r="L137" s="63"/>
      <c r="M137" s="66"/>
    </row>
    <row r="138" spans="1:13" x14ac:dyDescent="0.55000000000000004">
      <c r="A138" s="66"/>
      <c r="B138" s="64"/>
      <c r="C138" s="65"/>
      <c r="D138" s="64"/>
      <c r="E138" s="16"/>
      <c r="F138" s="16"/>
      <c r="G138" s="16"/>
      <c r="H138" s="16"/>
      <c r="I138" s="16"/>
      <c r="J138" s="64" t="s">
        <v>96</v>
      </c>
      <c r="K138" s="64" t="s">
        <v>103</v>
      </c>
      <c r="L138" s="63"/>
      <c r="M138" s="66"/>
    </row>
    <row r="139" spans="1:13" x14ac:dyDescent="0.55000000000000004">
      <c r="A139" s="137"/>
      <c r="B139" s="68"/>
      <c r="C139" s="70"/>
      <c r="D139" s="68"/>
      <c r="E139" s="27"/>
      <c r="F139" s="27"/>
      <c r="G139" s="27"/>
      <c r="H139" s="27"/>
      <c r="I139" s="27"/>
      <c r="J139" s="68" t="s">
        <v>95</v>
      </c>
      <c r="K139" s="68" t="s">
        <v>104</v>
      </c>
      <c r="L139" s="67"/>
      <c r="M139" s="137"/>
    </row>
    <row r="140" spans="1:13" x14ac:dyDescent="0.55000000000000004">
      <c r="A140" s="62">
        <v>7</v>
      </c>
      <c r="B140" s="59" t="s">
        <v>114</v>
      </c>
      <c r="C140" s="61" t="s">
        <v>89</v>
      </c>
      <c r="D140" s="59" t="s">
        <v>128</v>
      </c>
      <c r="E140" s="11">
        <v>500000</v>
      </c>
      <c r="F140" s="11">
        <v>500000</v>
      </c>
      <c r="G140" s="11">
        <v>500000</v>
      </c>
      <c r="H140" s="11">
        <v>500000</v>
      </c>
      <c r="I140" s="11">
        <v>500000</v>
      </c>
      <c r="J140" s="59" t="s">
        <v>93</v>
      </c>
      <c r="K140" s="59" t="s">
        <v>101</v>
      </c>
      <c r="L140" s="57" t="s">
        <v>100</v>
      </c>
      <c r="M140" s="62" t="s">
        <v>35</v>
      </c>
    </row>
    <row r="141" spans="1:13" x14ac:dyDescent="0.55000000000000004">
      <c r="A141" s="66"/>
      <c r="B141" s="64" t="s">
        <v>126</v>
      </c>
      <c r="C141" s="65" t="s">
        <v>90</v>
      </c>
      <c r="D141" s="64" t="s">
        <v>129</v>
      </c>
      <c r="E141" s="16"/>
      <c r="F141" s="16"/>
      <c r="G141" s="16"/>
      <c r="H141" s="16"/>
      <c r="I141" s="16"/>
      <c r="J141" s="64" t="s">
        <v>94</v>
      </c>
      <c r="K141" s="64" t="s">
        <v>102</v>
      </c>
      <c r="L141" s="63"/>
      <c r="M141" s="66"/>
    </row>
    <row r="142" spans="1:13" x14ac:dyDescent="0.55000000000000004">
      <c r="A142" s="66"/>
      <c r="B142" s="64"/>
      <c r="C142" s="65"/>
      <c r="D142" s="64"/>
      <c r="E142" s="16"/>
      <c r="F142" s="16"/>
      <c r="G142" s="16"/>
      <c r="H142" s="16"/>
      <c r="I142" s="16"/>
      <c r="J142" s="64" t="s">
        <v>33</v>
      </c>
      <c r="K142" s="64" t="s">
        <v>33</v>
      </c>
      <c r="L142" s="63"/>
      <c r="M142" s="66"/>
    </row>
    <row r="143" spans="1:13" x14ac:dyDescent="0.55000000000000004">
      <c r="A143" s="66"/>
      <c r="B143" s="64"/>
      <c r="C143" s="65"/>
      <c r="D143" s="64"/>
      <c r="E143" s="16"/>
      <c r="F143" s="16"/>
      <c r="G143" s="16"/>
      <c r="H143" s="16"/>
      <c r="I143" s="16"/>
      <c r="J143" s="64" t="s">
        <v>96</v>
      </c>
      <c r="K143" s="64" t="s">
        <v>103</v>
      </c>
      <c r="L143" s="63"/>
      <c r="M143" s="66"/>
    </row>
    <row r="144" spans="1:13" x14ac:dyDescent="0.55000000000000004">
      <c r="A144" s="137"/>
      <c r="B144" s="68"/>
      <c r="C144" s="70"/>
      <c r="D144" s="68"/>
      <c r="E144" s="17"/>
      <c r="F144" s="17"/>
      <c r="G144" s="17"/>
      <c r="H144" s="17"/>
      <c r="I144" s="17"/>
      <c r="J144" s="68" t="s">
        <v>95</v>
      </c>
      <c r="K144" s="68" t="s">
        <v>104</v>
      </c>
      <c r="L144" s="67"/>
      <c r="M144" s="137"/>
    </row>
    <row r="145" spans="1:13" x14ac:dyDescent="0.55000000000000004">
      <c r="A145" s="62">
        <v>8</v>
      </c>
      <c r="B145" s="366" t="s">
        <v>114</v>
      </c>
      <c r="C145" s="61" t="s">
        <v>89</v>
      </c>
      <c r="D145" s="59" t="s">
        <v>116</v>
      </c>
      <c r="E145" s="19">
        <v>500000</v>
      </c>
      <c r="F145" s="19">
        <v>500000</v>
      </c>
      <c r="G145" s="19">
        <v>500000</v>
      </c>
      <c r="H145" s="19">
        <v>500000</v>
      </c>
      <c r="I145" s="19">
        <v>500000</v>
      </c>
      <c r="J145" s="59" t="s">
        <v>93</v>
      </c>
      <c r="K145" s="59" t="s">
        <v>101</v>
      </c>
      <c r="L145" s="204" t="s">
        <v>100</v>
      </c>
      <c r="M145" s="62" t="s">
        <v>35</v>
      </c>
    </row>
    <row r="146" spans="1:13" x14ac:dyDescent="0.55000000000000004">
      <c r="A146" s="66"/>
      <c r="B146" s="364" t="s">
        <v>130</v>
      </c>
      <c r="C146" s="65" t="s">
        <v>90</v>
      </c>
      <c r="D146" s="64" t="s">
        <v>131</v>
      </c>
      <c r="E146" s="21"/>
      <c r="F146" s="16"/>
      <c r="G146" s="18"/>
      <c r="H146" s="16"/>
      <c r="I146" s="18"/>
      <c r="J146" s="64" t="s">
        <v>94</v>
      </c>
      <c r="K146" s="64" t="s">
        <v>102</v>
      </c>
      <c r="M146" s="66"/>
    </row>
    <row r="147" spans="1:13" x14ac:dyDescent="0.55000000000000004">
      <c r="A147" s="66"/>
      <c r="B147" s="64"/>
      <c r="C147" s="65"/>
      <c r="D147" s="64" t="s">
        <v>132</v>
      </c>
      <c r="E147" s="21"/>
      <c r="F147" s="16"/>
      <c r="G147" s="18"/>
      <c r="H147" s="16"/>
      <c r="I147" s="18"/>
      <c r="J147" s="64" t="s">
        <v>33</v>
      </c>
      <c r="K147" s="64" t="s">
        <v>33</v>
      </c>
      <c r="M147" s="66"/>
    </row>
    <row r="148" spans="1:13" x14ac:dyDescent="0.55000000000000004">
      <c r="A148" s="137"/>
      <c r="B148" s="68"/>
      <c r="C148" s="70"/>
      <c r="D148" s="68" t="s">
        <v>1784</v>
      </c>
      <c r="E148" s="20"/>
      <c r="F148" s="17"/>
      <c r="G148" s="295"/>
      <c r="H148" s="17"/>
      <c r="I148" s="295"/>
      <c r="J148" s="68"/>
      <c r="K148" s="68"/>
      <c r="L148" s="206"/>
      <c r="M148" s="137"/>
    </row>
    <row r="149" spans="1:13" x14ac:dyDescent="0.55000000000000004">
      <c r="A149" s="62">
        <v>9</v>
      </c>
      <c r="B149" s="59" t="s">
        <v>114</v>
      </c>
      <c r="C149" s="61" t="s">
        <v>89</v>
      </c>
      <c r="D149" s="59" t="s">
        <v>133</v>
      </c>
      <c r="E149" s="19">
        <v>500000</v>
      </c>
      <c r="F149" s="19">
        <v>500000</v>
      </c>
      <c r="G149" s="19">
        <v>500000</v>
      </c>
      <c r="H149" s="19">
        <v>500000</v>
      </c>
      <c r="I149" s="19">
        <v>500000</v>
      </c>
      <c r="J149" s="59" t="s">
        <v>93</v>
      </c>
      <c r="K149" s="59" t="s">
        <v>101</v>
      </c>
      <c r="L149" s="204" t="s">
        <v>100</v>
      </c>
      <c r="M149" s="62" t="s">
        <v>35</v>
      </c>
    </row>
    <row r="150" spans="1:13" x14ac:dyDescent="0.55000000000000004">
      <c r="A150" s="66"/>
      <c r="B150" s="64" t="s">
        <v>130</v>
      </c>
      <c r="C150" s="65" t="s">
        <v>90</v>
      </c>
      <c r="D150" s="64" t="s">
        <v>134</v>
      </c>
      <c r="E150" s="21"/>
      <c r="F150" s="16"/>
      <c r="G150" s="18"/>
      <c r="H150" s="16"/>
      <c r="I150" s="18"/>
      <c r="J150" s="64" t="s">
        <v>94</v>
      </c>
      <c r="K150" s="64" t="s">
        <v>102</v>
      </c>
      <c r="M150" s="66"/>
    </row>
    <row r="151" spans="1:13" x14ac:dyDescent="0.55000000000000004">
      <c r="A151" s="66"/>
      <c r="B151" s="64"/>
      <c r="C151" s="65"/>
      <c r="D151" s="64"/>
      <c r="E151" s="21"/>
      <c r="F151" s="16"/>
      <c r="G151" s="18"/>
      <c r="H151" s="16"/>
      <c r="I151" s="18"/>
      <c r="J151" s="64" t="s">
        <v>33</v>
      </c>
      <c r="K151" s="64" t="s">
        <v>33</v>
      </c>
      <c r="M151" s="66"/>
    </row>
    <row r="152" spans="1:13" x14ac:dyDescent="0.55000000000000004">
      <c r="A152" s="137"/>
      <c r="B152" s="68"/>
      <c r="C152" s="70"/>
      <c r="D152" s="68"/>
      <c r="E152" s="336">
        <f>SUM(E135:E151)</f>
        <v>2000000</v>
      </c>
      <c r="F152" s="313">
        <f>SUM(F135:F151)</f>
        <v>2000000</v>
      </c>
      <c r="G152" s="337">
        <f>SUM(G135:G151)</f>
        <v>2000000</v>
      </c>
      <c r="H152" s="313">
        <f>SUM(H135:H151)</f>
        <v>2000000</v>
      </c>
      <c r="I152" s="337">
        <f>SUM(I135:I151)</f>
        <v>2000000</v>
      </c>
      <c r="J152" s="68"/>
      <c r="K152" s="68"/>
      <c r="L152" s="206"/>
      <c r="M152" s="137"/>
    </row>
    <row r="153" spans="1:13" x14ac:dyDescent="0.55000000000000004">
      <c r="A153" s="526">
        <f>A134+1</f>
        <v>35</v>
      </c>
      <c r="B153" s="526"/>
      <c r="C153" s="526"/>
      <c r="D153" s="526"/>
      <c r="E153" s="526"/>
      <c r="F153" s="526"/>
      <c r="G153" s="526"/>
      <c r="H153" s="526"/>
      <c r="I153" s="526"/>
      <c r="J153" s="526"/>
      <c r="K153" s="526"/>
      <c r="L153" s="526"/>
      <c r="M153" s="526"/>
    </row>
    <row r="154" spans="1:13" x14ac:dyDescent="0.55000000000000004">
      <c r="A154" s="62">
        <v>10</v>
      </c>
      <c r="B154" s="59" t="s">
        <v>114</v>
      </c>
      <c r="C154" s="61" t="s">
        <v>89</v>
      </c>
      <c r="D154" s="59" t="s">
        <v>135</v>
      </c>
      <c r="E154" s="19">
        <v>500000</v>
      </c>
      <c r="F154" s="19">
        <v>500000</v>
      </c>
      <c r="G154" s="19">
        <v>500000</v>
      </c>
      <c r="H154" s="19">
        <v>500000</v>
      </c>
      <c r="I154" s="19">
        <v>500000</v>
      </c>
      <c r="J154" s="59" t="s">
        <v>93</v>
      </c>
      <c r="K154" s="59" t="s">
        <v>101</v>
      </c>
      <c r="L154" s="204" t="s">
        <v>100</v>
      </c>
      <c r="M154" s="62" t="s">
        <v>35</v>
      </c>
    </row>
    <row r="155" spans="1:13" x14ac:dyDescent="0.55000000000000004">
      <c r="A155" s="66"/>
      <c r="B155" s="64" t="s">
        <v>130</v>
      </c>
      <c r="C155" s="65" t="s">
        <v>90</v>
      </c>
      <c r="D155" s="64" t="s">
        <v>136</v>
      </c>
      <c r="E155" s="21"/>
      <c r="F155" s="16"/>
      <c r="G155" s="18"/>
      <c r="H155" s="16"/>
      <c r="I155" s="18"/>
      <c r="J155" s="64" t="s">
        <v>94</v>
      </c>
      <c r="K155" s="64" t="s">
        <v>102</v>
      </c>
      <c r="M155" s="66"/>
    </row>
    <row r="156" spans="1:13" x14ac:dyDescent="0.55000000000000004">
      <c r="A156" s="66"/>
      <c r="B156" s="64"/>
      <c r="C156" s="65"/>
      <c r="D156" s="64" t="s">
        <v>137</v>
      </c>
      <c r="E156" s="21"/>
      <c r="F156" s="16"/>
      <c r="G156" s="18"/>
      <c r="H156" s="16"/>
      <c r="I156" s="18"/>
      <c r="J156" s="64" t="s">
        <v>33</v>
      </c>
      <c r="K156" s="64" t="s">
        <v>33</v>
      </c>
      <c r="M156" s="66"/>
    </row>
    <row r="157" spans="1:13" x14ac:dyDescent="0.55000000000000004">
      <c r="A157" s="137"/>
      <c r="B157" s="68"/>
      <c r="C157" s="70"/>
      <c r="D157" s="68"/>
      <c r="E157" s="20"/>
      <c r="F157" s="17"/>
      <c r="G157" s="295"/>
      <c r="H157" s="17"/>
      <c r="I157" s="295"/>
      <c r="J157" s="68"/>
      <c r="K157" s="68"/>
      <c r="L157" s="206"/>
      <c r="M157" s="137"/>
    </row>
    <row r="158" spans="1:13" x14ac:dyDescent="0.55000000000000004">
      <c r="A158" s="62">
        <v>11</v>
      </c>
      <c r="B158" s="59" t="s">
        <v>114</v>
      </c>
      <c r="C158" s="61" t="s">
        <v>89</v>
      </c>
      <c r="D158" s="59" t="s">
        <v>138</v>
      </c>
      <c r="E158" s="19">
        <v>500000</v>
      </c>
      <c r="F158" s="19">
        <v>500000</v>
      </c>
      <c r="G158" s="19">
        <v>500000</v>
      </c>
      <c r="H158" s="19">
        <v>500000</v>
      </c>
      <c r="I158" s="19">
        <v>500000</v>
      </c>
      <c r="J158" s="59" t="s">
        <v>93</v>
      </c>
      <c r="K158" s="59" t="s">
        <v>101</v>
      </c>
      <c r="L158" s="204" t="s">
        <v>100</v>
      </c>
      <c r="M158" s="62" t="s">
        <v>35</v>
      </c>
    </row>
    <row r="159" spans="1:13" x14ac:dyDescent="0.55000000000000004">
      <c r="A159" s="66"/>
      <c r="B159" s="64" t="s">
        <v>130</v>
      </c>
      <c r="C159" s="65" t="s">
        <v>90</v>
      </c>
      <c r="D159" s="64" t="s">
        <v>139</v>
      </c>
      <c r="E159" s="21"/>
      <c r="F159" s="16"/>
      <c r="G159" s="18"/>
      <c r="H159" s="16"/>
      <c r="I159" s="18"/>
      <c r="J159" s="64" t="s">
        <v>94</v>
      </c>
      <c r="K159" s="64" t="s">
        <v>102</v>
      </c>
      <c r="M159" s="66"/>
    </row>
    <row r="160" spans="1:13" x14ac:dyDescent="0.55000000000000004">
      <c r="A160" s="66"/>
      <c r="B160" s="64"/>
      <c r="C160" s="65"/>
      <c r="D160" s="64"/>
      <c r="E160" s="21"/>
      <c r="F160" s="16"/>
      <c r="G160" s="18"/>
      <c r="H160" s="16"/>
      <c r="I160" s="18"/>
      <c r="J160" s="64" t="s">
        <v>33</v>
      </c>
      <c r="K160" s="64" t="s">
        <v>33</v>
      </c>
      <c r="M160" s="66"/>
    </row>
    <row r="161" spans="1:13" x14ac:dyDescent="0.55000000000000004">
      <c r="A161" s="137"/>
      <c r="B161" s="68"/>
      <c r="C161" s="70"/>
      <c r="D161" s="68"/>
      <c r="E161" s="307"/>
      <c r="F161" s="307"/>
      <c r="G161" s="307"/>
      <c r="H161" s="307"/>
      <c r="I161" s="307"/>
      <c r="J161" s="68"/>
      <c r="K161" s="68"/>
      <c r="L161" s="206"/>
      <c r="M161" s="137"/>
    </row>
    <row r="162" spans="1:13" x14ac:dyDescent="0.55000000000000004">
      <c r="A162" s="365">
        <v>12</v>
      </c>
      <c r="B162" s="366" t="s">
        <v>114</v>
      </c>
      <c r="C162" s="354" t="s">
        <v>89</v>
      </c>
      <c r="D162" s="366" t="s">
        <v>1508</v>
      </c>
      <c r="E162" s="19">
        <v>500000</v>
      </c>
      <c r="F162" s="19">
        <v>500000</v>
      </c>
      <c r="G162" s="19">
        <v>500000</v>
      </c>
      <c r="H162" s="19">
        <v>500000</v>
      </c>
      <c r="I162" s="19">
        <v>500000</v>
      </c>
      <c r="J162" s="59" t="s">
        <v>93</v>
      </c>
      <c r="K162" s="59" t="s">
        <v>101</v>
      </c>
      <c r="L162" s="204" t="s">
        <v>100</v>
      </c>
      <c r="M162" s="62" t="s">
        <v>35</v>
      </c>
    </row>
    <row r="163" spans="1:13" x14ac:dyDescent="0.55000000000000004">
      <c r="A163" s="369"/>
      <c r="B163" s="364" t="s">
        <v>140</v>
      </c>
      <c r="C163" s="356" t="s">
        <v>90</v>
      </c>
      <c r="D163" s="364" t="s">
        <v>141</v>
      </c>
      <c r="E163" s="21"/>
      <c r="F163" s="16"/>
      <c r="G163" s="18"/>
      <c r="H163" s="16"/>
      <c r="I163" s="18"/>
      <c r="J163" s="64" t="s">
        <v>94</v>
      </c>
      <c r="K163" s="64" t="s">
        <v>102</v>
      </c>
      <c r="M163" s="66"/>
    </row>
    <row r="164" spans="1:13" x14ac:dyDescent="0.55000000000000004">
      <c r="A164" s="66"/>
      <c r="B164" s="64"/>
      <c r="C164" s="65"/>
      <c r="D164" s="64" t="s">
        <v>64</v>
      </c>
      <c r="E164" s="21"/>
      <c r="F164" s="16"/>
      <c r="G164" s="18"/>
      <c r="H164" s="16"/>
      <c r="I164" s="18"/>
      <c r="J164" s="64" t="s">
        <v>33</v>
      </c>
      <c r="K164" s="64" t="s">
        <v>33</v>
      </c>
      <c r="M164" s="66"/>
    </row>
    <row r="165" spans="1:13" x14ac:dyDescent="0.55000000000000004">
      <c r="A165" s="66"/>
      <c r="B165" s="64"/>
      <c r="C165" s="65"/>
      <c r="D165" s="364" t="s">
        <v>2062</v>
      </c>
      <c r="E165" s="21"/>
      <c r="F165" s="16"/>
      <c r="G165" s="18"/>
      <c r="H165" s="16"/>
      <c r="I165" s="18"/>
      <c r="J165" s="64"/>
      <c r="K165" s="64"/>
      <c r="M165" s="66"/>
    </row>
    <row r="166" spans="1:13" x14ac:dyDescent="0.55000000000000004">
      <c r="A166" s="62">
        <v>13</v>
      </c>
      <c r="B166" s="129" t="s">
        <v>114</v>
      </c>
      <c r="C166" s="61" t="s">
        <v>89</v>
      </c>
      <c r="D166" s="208" t="s">
        <v>144</v>
      </c>
      <c r="E166" s="11">
        <v>500000</v>
      </c>
      <c r="F166" s="11">
        <v>500000</v>
      </c>
      <c r="G166" s="28">
        <v>500000</v>
      </c>
      <c r="H166" s="11">
        <v>500000</v>
      </c>
      <c r="I166" s="28">
        <v>500000</v>
      </c>
      <c r="J166" s="59" t="s">
        <v>93</v>
      </c>
      <c r="K166" s="208" t="s">
        <v>101</v>
      </c>
      <c r="L166" s="57" t="s">
        <v>100</v>
      </c>
      <c r="M166" s="62" t="s">
        <v>35</v>
      </c>
    </row>
    <row r="167" spans="1:13" x14ac:dyDescent="0.55000000000000004">
      <c r="A167" s="66"/>
      <c r="B167" s="132" t="s">
        <v>148</v>
      </c>
      <c r="C167" s="65" t="s">
        <v>90</v>
      </c>
      <c r="D167" s="113" t="s">
        <v>145</v>
      </c>
      <c r="E167" s="16"/>
      <c r="F167" s="16"/>
      <c r="G167" s="18"/>
      <c r="H167" s="16"/>
      <c r="I167" s="18"/>
      <c r="J167" s="64" t="s">
        <v>94</v>
      </c>
      <c r="K167" s="113" t="s">
        <v>102</v>
      </c>
      <c r="L167" s="63"/>
      <c r="M167" s="66"/>
    </row>
    <row r="168" spans="1:13" x14ac:dyDescent="0.55000000000000004">
      <c r="A168" s="66"/>
      <c r="B168" s="132" t="s">
        <v>143</v>
      </c>
      <c r="C168" s="65"/>
      <c r="D168" s="113" t="s">
        <v>146</v>
      </c>
      <c r="E168" s="16"/>
      <c r="F168" s="16"/>
      <c r="G168" s="18"/>
      <c r="H168" s="16"/>
      <c r="I168" s="18"/>
      <c r="J168" s="64" t="s">
        <v>33</v>
      </c>
      <c r="K168" s="113" t="s">
        <v>33</v>
      </c>
      <c r="L168" s="63"/>
      <c r="M168" s="66"/>
    </row>
    <row r="169" spans="1:13" x14ac:dyDescent="0.55000000000000004">
      <c r="A169" s="66"/>
      <c r="B169" s="132"/>
      <c r="C169" s="65"/>
      <c r="D169" s="113" t="s">
        <v>147</v>
      </c>
      <c r="E169" s="376">
        <f>SUM(E154:E168)</f>
        <v>2000000</v>
      </c>
      <c r="F169" s="376">
        <f>SUM(F154:F168)</f>
        <v>2000000</v>
      </c>
      <c r="G169" s="374">
        <f>SUM(G154:G168)</f>
        <v>2000000</v>
      </c>
      <c r="H169" s="376">
        <f>SUM(H154:H168)</f>
        <v>2000000</v>
      </c>
      <c r="I169" s="374">
        <f>SUM(I154:I168)</f>
        <v>2000000</v>
      </c>
      <c r="J169" s="64"/>
      <c r="L169" s="63"/>
      <c r="M169" s="66"/>
    </row>
    <row r="170" spans="1:13" x14ac:dyDescent="0.55000000000000004">
      <c r="A170" s="66"/>
      <c r="B170" s="132"/>
      <c r="C170" s="65"/>
      <c r="D170" s="113" t="s">
        <v>141</v>
      </c>
      <c r="E170" s="64"/>
      <c r="F170" s="64"/>
      <c r="H170" s="64"/>
      <c r="J170" s="64"/>
      <c r="L170" s="63"/>
      <c r="M170" s="66"/>
    </row>
    <row r="171" spans="1:13" x14ac:dyDescent="0.55000000000000004">
      <c r="A171" s="137"/>
      <c r="B171" s="135"/>
      <c r="C171" s="70"/>
      <c r="D171" s="205" t="s">
        <v>149</v>
      </c>
      <c r="E171" s="68"/>
      <c r="F171" s="68"/>
      <c r="G171" s="205"/>
      <c r="H171" s="68"/>
      <c r="I171" s="205"/>
      <c r="J171" s="68"/>
      <c r="K171" s="205"/>
      <c r="L171" s="67"/>
      <c r="M171" s="137"/>
    </row>
    <row r="172" spans="1:13" x14ac:dyDescent="0.55000000000000004">
      <c r="A172" s="526">
        <f>A153+1</f>
        <v>36</v>
      </c>
      <c r="B172" s="526"/>
      <c r="C172" s="526"/>
      <c r="D172" s="526"/>
      <c r="E172" s="526"/>
      <c r="F172" s="526"/>
      <c r="G172" s="526"/>
      <c r="H172" s="526"/>
      <c r="I172" s="526"/>
      <c r="J172" s="526"/>
      <c r="K172" s="526"/>
      <c r="L172" s="526"/>
      <c r="M172" s="526"/>
    </row>
    <row r="173" spans="1:13" x14ac:dyDescent="0.55000000000000004">
      <c r="A173" s="365">
        <v>14</v>
      </c>
      <c r="B173" s="366" t="s">
        <v>91</v>
      </c>
      <c r="C173" s="354" t="s">
        <v>89</v>
      </c>
      <c r="D173" s="366" t="s">
        <v>144</v>
      </c>
      <c r="E173" s="367">
        <v>500000</v>
      </c>
      <c r="F173" s="367">
        <v>500000</v>
      </c>
      <c r="G173" s="367">
        <v>500000</v>
      </c>
      <c r="H173" s="367">
        <v>500000</v>
      </c>
      <c r="I173" s="367">
        <v>500000</v>
      </c>
      <c r="J173" s="366" t="s">
        <v>93</v>
      </c>
      <c r="K173" s="366" t="s">
        <v>101</v>
      </c>
      <c r="L173" s="368" t="s">
        <v>100</v>
      </c>
      <c r="M173" s="365" t="s">
        <v>35</v>
      </c>
    </row>
    <row r="174" spans="1:13" x14ac:dyDescent="0.55000000000000004">
      <c r="A174" s="369"/>
      <c r="B174" s="364" t="s">
        <v>2063</v>
      </c>
      <c r="C174" s="356" t="s">
        <v>90</v>
      </c>
      <c r="D174" s="364" t="s">
        <v>2064</v>
      </c>
      <c r="E174" s="370"/>
      <c r="F174" s="371"/>
      <c r="G174" s="372"/>
      <c r="H174" s="371"/>
      <c r="I174" s="372"/>
      <c r="J174" s="364" t="s">
        <v>94</v>
      </c>
      <c r="K174" s="364" t="s">
        <v>102</v>
      </c>
      <c r="L174" s="373"/>
      <c r="M174" s="369"/>
    </row>
    <row r="175" spans="1:13" x14ac:dyDescent="0.55000000000000004">
      <c r="A175" s="66"/>
      <c r="B175" s="64"/>
      <c r="C175" s="65"/>
      <c r="D175" s="64"/>
      <c r="E175" s="21"/>
      <c r="F175" s="16"/>
      <c r="G175" s="18"/>
      <c r="H175" s="16"/>
      <c r="I175" s="18"/>
      <c r="J175" s="64" t="s">
        <v>33</v>
      </c>
      <c r="K175" s="64" t="s">
        <v>33</v>
      </c>
      <c r="M175" s="66"/>
    </row>
    <row r="176" spans="1:13" x14ac:dyDescent="0.55000000000000004">
      <c r="A176" s="137"/>
      <c r="B176" s="68"/>
      <c r="C176" s="70"/>
      <c r="D176" s="68"/>
      <c r="E176" s="20"/>
      <c r="F176" s="20"/>
      <c r="G176" s="295"/>
      <c r="H176" s="20"/>
      <c r="I176" s="295"/>
      <c r="J176" s="68"/>
      <c r="K176" s="68"/>
      <c r="L176" s="206"/>
      <c r="M176" s="137"/>
    </row>
    <row r="177" spans="1:13" x14ac:dyDescent="0.55000000000000004">
      <c r="A177" s="66">
        <f>A173+1</f>
        <v>15</v>
      </c>
      <c r="B177" s="366" t="s">
        <v>91</v>
      </c>
      <c r="C177" s="354" t="s">
        <v>89</v>
      </c>
      <c r="D177" s="366" t="s">
        <v>144</v>
      </c>
      <c r="E177" s="367">
        <v>500000</v>
      </c>
      <c r="F177" s="367">
        <v>500000</v>
      </c>
      <c r="G177" s="367">
        <v>500000</v>
      </c>
      <c r="H177" s="367">
        <v>500000</v>
      </c>
      <c r="I177" s="367">
        <v>500000</v>
      </c>
      <c r="J177" s="366" t="s">
        <v>93</v>
      </c>
      <c r="K177" s="366" t="s">
        <v>101</v>
      </c>
      <c r="L177" s="368" t="s">
        <v>100</v>
      </c>
      <c r="M177" s="365" t="s">
        <v>35</v>
      </c>
    </row>
    <row r="178" spans="1:13" x14ac:dyDescent="0.55000000000000004">
      <c r="A178" s="66"/>
      <c r="B178" s="364" t="s">
        <v>2080</v>
      </c>
      <c r="C178" s="356" t="s">
        <v>90</v>
      </c>
      <c r="D178" s="364" t="s">
        <v>2081</v>
      </c>
      <c r="E178" s="370"/>
      <c r="F178" s="371"/>
      <c r="G178" s="372"/>
      <c r="H178" s="371"/>
      <c r="I178" s="372"/>
      <c r="J178" s="364" t="s">
        <v>94</v>
      </c>
      <c r="K178" s="364" t="s">
        <v>102</v>
      </c>
      <c r="L178" s="373"/>
      <c r="M178" s="369"/>
    </row>
    <row r="179" spans="1:13" x14ac:dyDescent="0.55000000000000004">
      <c r="A179" s="66"/>
      <c r="B179" s="64"/>
      <c r="C179" s="65"/>
      <c r="D179" s="64"/>
      <c r="E179" s="21"/>
      <c r="F179" s="16"/>
      <c r="G179" s="18"/>
      <c r="H179" s="16"/>
      <c r="I179" s="18"/>
      <c r="J179" s="64" t="s">
        <v>33</v>
      </c>
      <c r="K179" s="64" t="s">
        <v>33</v>
      </c>
      <c r="M179" s="66"/>
    </row>
    <row r="180" spans="1:13" x14ac:dyDescent="0.55000000000000004">
      <c r="A180" s="365">
        <f>A177+1</f>
        <v>16</v>
      </c>
      <c r="B180" s="366" t="s">
        <v>2065</v>
      </c>
      <c r="C180" s="354" t="s">
        <v>89</v>
      </c>
      <c r="D180" s="366" t="s">
        <v>2076</v>
      </c>
      <c r="E180" s="19">
        <v>500000</v>
      </c>
      <c r="F180" s="19">
        <v>500000</v>
      </c>
      <c r="G180" s="19">
        <v>500000</v>
      </c>
      <c r="H180" s="19">
        <v>500000</v>
      </c>
      <c r="I180" s="19">
        <v>500000</v>
      </c>
      <c r="J180" s="59" t="s">
        <v>93</v>
      </c>
      <c r="K180" s="59" t="s">
        <v>101</v>
      </c>
      <c r="L180" s="204" t="s">
        <v>100</v>
      </c>
      <c r="M180" s="62" t="s">
        <v>35</v>
      </c>
    </row>
    <row r="181" spans="1:13" x14ac:dyDescent="0.55000000000000004">
      <c r="A181" s="369"/>
      <c r="B181" s="364" t="s">
        <v>150</v>
      </c>
      <c r="C181" s="356" t="s">
        <v>90</v>
      </c>
      <c r="D181" s="364" t="s">
        <v>152</v>
      </c>
      <c r="E181" s="21"/>
      <c r="F181" s="16"/>
      <c r="G181" s="18"/>
      <c r="H181" s="16"/>
      <c r="I181" s="18"/>
      <c r="J181" s="64" t="s">
        <v>94</v>
      </c>
      <c r="K181" s="64" t="s">
        <v>102</v>
      </c>
      <c r="M181" s="66"/>
    </row>
    <row r="182" spans="1:13" x14ac:dyDescent="0.55000000000000004">
      <c r="A182" s="369"/>
      <c r="B182" s="364" t="s">
        <v>151</v>
      </c>
      <c r="C182" s="356"/>
      <c r="D182" s="364" t="s">
        <v>2077</v>
      </c>
      <c r="E182" s="21"/>
      <c r="F182" s="16"/>
      <c r="G182" s="18"/>
      <c r="H182" s="16"/>
      <c r="I182" s="18"/>
      <c r="J182" s="64" t="s">
        <v>33</v>
      </c>
      <c r="K182" s="64" t="s">
        <v>33</v>
      </c>
      <c r="M182" s="66"/>
    </row>
    <row r="183" spans="1:13" x14ac:dyDescent="0.55000000000000004">
      <c r="A183" s="369"/>
      <c r="B183" s="364"/>
      <c r="C183" s="356"/>
      <c r="D183" s="364" t="s">
        <v>2078</v>
      </c>
      <c r="E183" s="21"/>
      <c r="F183" s="16"/>
      <c r="G183" s="18"/>
      <c r="H183" s="16"/>
      <c r="I183" s="18"/>
      <c r="J183" s="64"/>
      <c r="K183" s="64"/>
      <c r="M183" s="66"/>
    </row>
    <row r="184" spans="1:13" x14ac:dyDescent="0.55000000000000004">
      <c r="A184" s="62">
        <f>A180+1</f>
        <v>17</v>
      </c>
      <c r="B184" s="59" t="s">
        <v>153</v>
      </c>
      <c r="C184" s="61" t="s">
        <v>89</v>
      </c>
      <c r="D184" s="59" t="s">
        <v>154</v>
      </c>
      <c r="E184" s="11">
        <v>500000</v>
      </c>
      <c r="F184" s="11">
        <v>500000</v>
      </c>
      <c r="G184" s="11">
        <v>500000</v>
      </c>
      <c r="H184" s="11">
        <v>500000</v>
      </c>
      <c r="I184" s="11">
        <v>500000</v>
      </c>
      <c r="J184" s="129" t="s">
        <v>93</v>
      </c>
      <c r="K184" s="59" t="s">
        <v>101</v>
      </c>
      <c r="L184" s="57" t="s">
        <v>100</v>
      </c>
      <c r="M184" s="200" t="s">
        <v>35</v>
      </c>
    </row>
    <row r="185" spans="1:13" x14ac:dyDescent="0.55000000000000004">
      <c r="A185" s="66"/>
      <c r="B185" s="64" t="s">
        <v>157</v>
      </c>
      <c r="C185" s="65" t="s">
        <v>90</v>
      </c>
      <c r="D185" s="64" t="s">
        <v>155</v>
      </c>
      <c r="E185" s="16"/>
      <c r="F185" s="16"/>
      <c r="G185" s="16"/>
      <c r="H185" s="16"/>
      <c r="I185" s="16"/>
      <c r="J185" s="132" t="s">
        <v>94</v>
      </c>
      <c r="K185" s="64" t="s">
        <v>102</v>
      </c>
      <c r="L185" s="63"/>
      <c r="M185" s="201"/>
    </row>
    <row r="186" spans="1:13" x14ac:dyDescent="0.55000000000000004">
      <c r="A186" s="66"/>
      <c r="B186" s="64"/>
      <c r="C186" s="65"/>
      <c r="D186" s="64" t="s">
        <v>156</v>
      </c>
      <c r="E186" s="16"/>
      <c r="F186" s="16"/>
      <c r="G186" s="16"/>
      <c r="H186" s="16"/>
      <c r="I186" s="16"/>
      <c r="J186" s="132" t="s">
        <v>33</v>
      </c>
      <c r="K186" s="64" t="s">
        <v>33</v>
      </c>
      <c r="L186" s="63"/>
      <c r="M186" s="201"/>
    </row>
    <row r="187" spans="1:13" x14ac:dyDescent="0.55000000000000004">
      <c r="A187" s="66"/>
      <c r="B187" s="64"/>
      <c r="C187" s="65"/>
      <c r="D187" s="64" t="s">
        <v>1865</v>
      </c>
      <c r="E187" s="16"/>
      <c r="F187" s="16"/>
      <c r="G187" s="16"/>
      <c r="H187" s="16"/>
      <c r="I187" s="16"/>
      <c r="J187" s="132"/>
      <c r="K187" s="64"/>
      <c r="L187" s="63"/>
      <c r="M187" s="201"/>
    </row>
    <row r="188" spans="1:13" x14ac:dyDescent="0.55000000000000004">
      <c r="A188" s="66"/>
      <c r="B188" s="64"/>
      <c r="C188" s="65"/>
      <c r="D188" s="64" t="s">
        <v>2082</v>
      </c>
      <c r="E188" s="375"/>
      <c r="F188" s="375"/>
      <c r="G188" s="375"/>
      <c r="H188" s="375"/>
      <c r="I188" s="375"/>
      <c r="J188" s="132"/>
      <c r="K188" s="64"/>
      <c r="L188" s="63"/>
      <c r="M188" s="201"/>
    </row>
    <row r="189" spans="1:13" x14ac:dyDescent="0.55000000000000004">
      <c r="A189" s="66"/>
      <c r="B189" s="64"/>
      <c r="C189" s="65"/>
      <c r="D189" s="64" t="s">
        <v>158</v>
      </c>
      <c r="E189" s="16"/>
      <c r="F189" s="16"/>
      <c r="G189" s="16"/>
      <c r="H189" s="16"/>
      <c r="I189" s="16"/>
      <c r="J189" s="132"/>
      <c r="K189" s="64"/>
      <c r="L189" s="63"/>
      <c r="M189" s="201"/>
    </row>
    <row r="190" spans="1:13" x14ac:dyDescent="0.55000000000000004">
      <c r="A190" s="137"/>
      <c r="B190" s="68"/>
      <c r="C190" s="70"/>
      <c r="D190" s="68" t="s">
        <v>159</v>
      </c>
      <c r="E190" s="313">
        <f>SUM(E173:E189)</f>
        <v>2000000</v>
      </c>
      <c r="F190" s="313">
        <f>SUM(F173:F189)</f>
        <v>2000000</v>
      </c>
      <c r="G190" s="313">
        <f>SUM(G173:G189)</f>
        <v>2000000</v>
      </c>
      <c r="H190" s="313">
        <f>SUM(H173:H189)</f>
        <v>2000000</v>
      </c>
      <c r="I190" s="313">
        <f>SUM(I173:I189)</f>
        <v>2000000</v>
      </c>
      <c r="J190" s="135"/>
      <c r="K190" s="68"/>
      <c r="L190" s="67"/>
      <c r="M190" s="202"/>
    </row>
    <row r="192" spans="1:13" x14ac:dyDescent="0.55000000000000004">
      <c r="A192" s="570">
        <f>A172+1</f>
        <v>37</v>
      </c>
      <c r="B192" s="570"/>
      <c r="C192" s="570"/>
      <c r="D192" s="570"/>
      <c r="E192" s="570"/>
      <c r="F192" s="570"/>
      <c r="G192" s="570"/>
      <c r="H192" s="570"/>
      <c r="I192" s="570"/>
      <c r="J192" s="570"/>
      <c r="K192" s="570"/>
      <c r="L192" s="570"/>
      <c r="M192" s="570"/>
    </row>
    <row r="193" spans="1:13" x14ac:dyDescent="0.55000000000000004">
      <c r="A193" s="62">
        <f>A184+1</f>
        <v>18</v>
      </c>
      <c r="B193" s="208" t="s">
        <v>142</v>
      </c>
      <c r="C193" s="61" t="s">
        <v>89</v>
      </c>
      <c r="D193" s="208" t="s">
        <v>161</v>
      </c>
      <c r="E193" s="11">
        <v>500000</v>
      </c>
      <c r="F193" s="11">
        <v>500000</v>
      </c>
      <c r="G193" s="11">
        <v>500000</v>
      </c>
      <c r="H193" s="11">
        <v>500000</v>
      </c>
      <c r="I193" s="11">
        <v>500000</v>
      </c>
      <c r="J193" s="208" t="s">
        <v>93</v>
      </c>
      <c r="K193" s="59" t="s">
        <v>101</v>
      </c>
      <c r="L193" s="204" t="s">
        <v>100</v>
      </c>
      <c r="M193" s="62" t="s">
        <v>35</v>
      </c>
    </row>
    <row r="194" spans="1:13" x14ac:dyDescent="0.55000000000000004">
      <c r="A194" s="66"/>
      <c r="B194" s="113" t="s">
        <v>160</v>
      </c>
      <c r="C194" s="65" t="s">
        <v>90</v>
      </c>
      <c r="D194" s="113" t="s">
        <v>162</v>
      </c>
      <c r="E194" s="16"/>
      <c r="F194" s="18"/>
      <c r="G194" s="16"/>
      <c r="H194" s="18"/>
      <c r="I194" s="16"/>
      <c r="J194" s="113" t="s">
        <v>94</v>
      </c>
      <c r="K194" s="64" t="s">
        <v>102</v>
      </c>
      <c r="M194" s="66"/>
    </row>
    <row r="195" spans="1:13" x14ac:dyDescent="0.55000000000000004">
      <c r="A195" s="66"/>
      <c r="C195" s="65"/>
      <c r="D195" s="113" t="s">
        <v>163</v>
      </c>
      <c r="E195" s="16"/>
      <c r="F195" s="18"/>
      <c r="G195" s="16"/>
      <c r="H195" s="18"/>
      <c r="I195" s="16"/>
      <c r="J195" s="113" t="s">
        <v>33</v>
      </c>
      <c r="K195" s="64" t="s">
        <v>33</v>
      </c>
      <c r="M195" s="66"/>
    </row>
    <row r="196" spans="1:13" x14ac:dyDescent="0.55000000000000004">
      <c r="A196" s="137"/>
      <c r="B196" s="205"/>
      <c r="C196" s="70"/>
      <c r="D196" s="205"/>
      <c r="E196" s="17"/>
      <c r="F196" s="295"/>
      <c r="G196" s="17"/>
      <c r="H196" s="295"/>
      <c r="I196" s="17"/>
      <c r="J196" s="205"/>
      <c r="K196" s="68"/>
      <c r="L196" s="206"/>
      <c r="M196" s="137"/>
    </row>
    <row r="197" spans="1:13" x14ac:dyDescent="0.55000000000000004">
      <c r="A197" s="62">
        <f>A193+1</f>
        <v>19</v>
      </c>
      <c r="B197" s="208" t="s">
        <v>164</v>
      </c>
      <c r="C197" s="61" t="s">
        <v>89</v>
      </c>
      <c r="D197" s="208" t="s">
        <v>166</v>
      </c>
      <c r="E197" s="11">
        <v>500000</v>
      </c>
      <c r="F197" s="11">
        <v>500000</v>
      </c>
      <c r="G197" s="11">
        <v>500000</v>
      </c>
      <c r="H197" s="11">
        <v>500000</v>
      </c>
      <c r="I197" s="11">
        <v>500000</v>
      </c>
      <c r="J197" s="208" t="s">
        <v>93</v>
      </c>
      <c r="K197" s="59" t="s">
        <v>101</v>
      </c>
      <c r="L197" s="204" t="s">
        <v>100</v>
      </c>
      <c r="M197" s="62" t="s">
        <v>35</v>
      </c>
    </row>
    <row r="198" spans="1:13" x14ac:dyDescent="0.55000000000000004">
      <c r="A198" s="66"/>
      <c r="B198" s="113" t="s">
        <v>165</v>
      </c>
      <c r="C198" s="65" t="s">
        <v>90</v>
      </c>
      <c r="D198" s="113" t="s">
        <v>167</v>
      </c>
      <c r="E198" s="16"/>
      <c r="F198" s="18"/>
      <c r="G198" s="16"/>
      <c r="H198" s="18"/>
      <c r="I198" s="16"/>
      <c r="J198" s="113" t="s">
        <v>94</v>
      </c>
      <c r="K198" s="64" t="s">
        <v>102</v>
      </c>
      <c r="M198" s="66"/>
    </row>
    <row r="199" spans="1:13" x14ac:dyDescent="0.55000000000000004">
      <c r="A199" s="66"/>
      <c r="C199" s="65"/>
      <c r="D199" s="113" t="s">
        <v>168</v>
      </c>
      <c r="E199" s="16"/>
      <c r="F199" s="18"/>
      <c r="G199" s="16"/>
      <c r="H199" s="18"/>
      <c r="I199" s="16"/>
      <c r="J199" s="113" t="s">
        <v>33</v>
      </c>
      <c r="K199" s="64" t="s">
        <v>33</v>
      </c>
      <c r="M199" s="66"/>
    </row>
    <row r="200" spans="1:13" x14ac:dyDescent="0.55000000000000004">
      <c r="A200" s="137"/>
      <c r="B200" s="205"/>
      <c r="C200" s="70"/>
      <c r="D200" s="205" t="s">
        <v>169</v>
      </c>
      <c r="E200" s="17"/>
      <c r="F200" s="295"/>
      <c r="G200" s="17"/>
      <c r="H200" s="295"/>
      <c r="I200" s="17"/>
      <c r="J200" s="205"/>
      <c r="K200" s="68"/>
      <c r="L200" s="206"/>
      <c r="M200" s="137"/>
    </row>
    <row r="201" spans="1:13" x14ac:dyDescent="0.55000000000000004">
      <c r="A201" s="62">
        <f>A197+1</f>
        <v>20</v>
      </c>
      <c r="B201" s="208" t="s">
        <v>1884</v>
      </c>
      <c r="C201" s="61" t="s">
        <v>89</v>
      </c>
      <c r="D201" s="208" t="s">
        <v>170</v>
      </c>
      <c r="E201" s="11">
        <v>500000</v>
      </c>
      <c r="F201" s="11">
        <v>500000</v>
      </c>
      <c r="G201" s="11">
        <v>500000</v>
      </c>
      <c r="H201" s="11">
        <v>500000</v>
      </c>
      <c r="I201" s="11">
        <v>500000</v>
      </c>
      <c r="J201" s="208" t="s">
        <v>93</v>
      </c>
      <c r="K201" s="59" t="s">
        <v>101</v>
      </c>
      <c r="L201" s="204" t="s">
        <v>100</v>
      </c>
      <c r="M201" s="62" t="s">
        <v>35</v>
      </c>
    </row>
    <row r="202" spans="1:13" x14ac:dyDescent="0.55000000000000004">
      <c r="A202" s="66"/>
      <c r="B202" s="113" t="s">
        <v>2023</v>
      </c>
      <c r="C202" s="65" t="s">
        <v>90</v>
      </c>
      <c r="D202" s="113" t="s">
        <v>171</v>
      </c>
      <c r="E202" s="16"/>
      <c r="F202" s="18"/>
      <c r="G202" s="16"/>
      <c r="H202" s="18"/>
      <c r="I202" s="16"/>
      <c r="J202" s="113" t="s">
        <v>94</v>
      </c>
      <c r="K202" s="64" t="s">
        <v>102</v>
      </c>
      <c r="M202" s="66"/>
    </row>
    <row r="203" spans="1:13" x14ac:dyDescent="0.55000000000000004">
      <c r="A203" s="66"/>
      <c r="C203" s="65"/>
      <c r="D203" s="113" t="s">
        <v>172</v>
      </c>
      <c r="E203" s="16"/>
      <c r="F203" s="18"/>
      <c r="G203" s="16"/>
      <c r="H203" s="18"/>
      <c r="I203" s="16"/>
      <c r="J203" s="113" t="s">
        <v>33</v>
      </c>
      <c r="K203" s="64" t="s">
        <v>33</v>
      </c>
      <c r="M203" s="66"/>
    </row>
    <row r="204" spans="1:13" x14ac:dyDescent="0.55000000000000004">
      <c r="A204" s="137"/>
      <c r="B204" s="205"/>
      <c r="C204" s="70"/>
      <c r="D204" s="205" t="s">
        <v>173</v>
      </c>
      <c r="E204" s="17"/>
      <c r="F204" s="295"/>
      <c r="G204" s="17"/>
      <c r="H204" s="295"/>
      <c r="I204" s="17"/>
      <c r="J204" s="205"/>
      <c r="K204" s="68"/>
      <c r="L204" s="206"/>
      <c r="M204" s="137"/>
    </row>
    <row r="205" spans="1:13" x14ac:dyDescent="0.55000000000000004">
      <c r="A205" s="365">
        <f>A201+1</f>
        <v>21</v>
      </c>
      <c r="B205" s="209" t="s">
        <v>114</v>
      </c>
      <c r="C205" s="354" t="s">
        <v>89</v>
      </c>
      <c r="D205" s="208" t="s">
        <v>174</v>
      </c>
      <c r="E205" s="11">
        <v>500000</v>
      </c>
      <c r="F205" s="11">
        <v>500000</v>
      </c>
      <c r="G205" s="11">
        <v>500000</v>
      </c>
      <c r="H205" s="11">
        <v>500000</v>
      </c>
      <c r="I205" s="11">
        <v>500000</v>
      </c>
      <c r="J205" s="208" t="s">
        <v>93</v>
      </c>
      <c r="K205" s="59" t="s">
        <v>101</v>
      </c>
      <c r="L205" s="204" t="s">
        <v>100</v>
      </c>
      <c r="M205" s="62" t="s">
        <v>35</v>
      </c>
    </row>
    <row r="206" spans="1:13" x14ac:dyDescent="0.55000000000000004">
      <c r="A206" s="66"/>
      <c r="B206" s="113" t="s">
        <v>2079</v>
      </c>
      <c r="C206" s="65" t="s">
        <v>90</v>
      </c>
      <c r="D206" s="113" t="s">
        <v>175</v>
      </c>
      <c r="E206" s="16"/>
      <c r="F206" s="18"/>
      <c r="G206" s="16"/>
      <c r="H206" s="18"/>
      <c r="I206" s="16"/>
      <c r="J206" s="113" t="s">
        <v>94</v>
      </c>
      <c r="K206" s="64" t="s">
        <v>102</v>
      </c>
      <c r="M206" s="66"/>
    </row>
    <row r="207" spans="1:13" x14ac:dyDescent="0.55000000000000004">
      <c r="A207" s="66"/>
      <c r="C207" s="65"/>
      <c r="D207" s="113" t="s">
        <v>176</v>
      </c>
      <c r="E207" s="16"/>
      <c r="F207" s="18"/>
      <c r="G207" s="16"/>
      <c r="H207" s="18"/>
      <c r="I207" s="16"/>
      <c r="J207" s="113" t="s">
        <v>33</v>
      </c>
      <c r="K207" s="64" t="s">
        <v>33</v>
      </c>
      <c r="M207" s="66"/>
    </row>
    <row r="208" spans="1:13" x14ac:dyDescent="0.55000000000000004">
      <c r="A208" s="137"/>
      <c r="B208" s="205"/>
      <c r="C208" s="70"/>
      <c r="D208" s="377" t="s">
        <v>2066</v>
      </c>
      <c r="E208" s="27">
        <f>SUM(E189:E207)</f>
        <v>4000000</v>
      </c>
      <c r="F208" s="27">
        <f>SUM(F189:F207)</f>
        <v>4000000</v>
      </c>
      <c r="G208" s="27">
        <f>SUM(G189:G207)</f>
        <v>4000000</v>
      </c>
      <c r="H208" s="27">
        <f>SUM(H189:H207)</f>
        <v>4000000</v>
      </c>
      <c r="I208" s="27">
        <f>SUM(I189:I207)</f>
        <v>4000000</v>
      </c>
      <c r="J208" s="205"/>
      <c r="K208" s="68"/>
      <c r="L208" s="206"/>
      <c r="M208" s="137"/>
    </row>
    <row r="211" spans="1:13" x14ac:dyDescent="0.55000000000000004">
      <c r="A211" s="570">
        <f>A192+1</f>
        <v>38</v>
      </c>
      <c r="B211" s="570"/>
      <c r="C211" s="570"/>
      <c r="D211" s="570"/>
      <c r="E211" s="570"/>
      <c r="F211" s="570"/>
      <c r="G211" s="570"/>
      <c r="H211" s="570"/>
      <c r="I211" s="570"/>
      <c r="J211" s="570"/>
      <c r="K211" s="570"/>
      <c r="L211" s="570"/>
      <c r="M211" s="570"/>
    </row>
    <row r="212" spans="1:13" x14ac:dyDescent="0.55000000000000004">
      <c r="A212" s="62">
        <f>A205+1</f>
        <v>22</v>
      </c>
      <c r="B212" s="208" t="s">
        <v>177</v>
      </c>
      <c r="C212" s="61" t="s">
        <v>89</v>
      </c>
      <c r="D212" s="208" t="s">
        <v>180</v>
      </c>
      <c r="E212" s="11">
        <v>500000</v>
      </c>
      <c r="F212" s="11">
        <v>500000</v>
      </c>
      <c r="G212" s="11">
        <v>500000</v>
      </c>
      <c r="H212" s="11">
        <v>500000</v>
      </c>
      <c r="I212" s="11">
        <v>500000</v>
      </c>
      <c r="J212" s="208" t="s">
        <v>93</v>
      </c>
      <c r="K212" s="59" t="s">
        <v>101</v>
      </c>
      <c r="L212" s="204" t="s">
        <v>100</v>
      </c>
      <c r="M212" s="62" t="s">
        <v>35</v>
      </c>
    </row>
    <row r="213" spans="1:13" x14ac:dyDescent="0.55000000000000004">
      <c r="A213" s="66"/>
      <c r="B213" s="113" t="s">
        <v>178</v>
      </c>
      <c r="C213" s="65" t="s">
        <v>90</v>
      </c>
      <c r="D213" s="113" t="s">
        <v>181</v>
      </c>
      <c r="E213" s="16"/>
      <c r="F213" s="18"/>
      <c r="G213" s="16"/>
      <c r="H213" s="18"/>
      <c r="I213" s="16"/>
      <c r="J213" s="113" t="s">
        <v>94</v>
      </c>
      <c r="K213" s="64" t="s">
        <v>102</v>
      </c>
      <c r="M213" s="66"/>
    </row>
    <row r="214" spans="1:13" x14ac:dyDescent="0.55000000000000004">
      <c r="A214" s="66"/>
      <c r="B214" s="113" t="s">
        <v>179</v>
      </c>
      <c r="C214" s="65"/>
      <c r="D214" s="113" t="s">
        <v>182</v>
      </c>
      <c r="E214" s="16"/>
      <c r="F214" s="18"/>
      <c r="G214" s="16"/>
      <c r="H214" s="18"/>
      <c r="I214" s="16"/>
      <c r="J214" s="113" t="s">
        <v>33</v>
      </c>
      <c r="K214" s="64" t="s">
        <v>33</v>
      </c>
      <c r="M214" s="66"/>
    </row>
    <row r="215" spans="1:13" x14ac:dyDescent="0.55000000000000004">
      <c r="A215" s="137"/>
      <c r="B215" s="205"/>
      <c r="C215" s="70"/>
      <c r="D215" s="205" t="s">
        <v>183</v>
      </c>
      <c r="E215" s="17"/>
      <c r="F215" s="295"/>
      <c r="G215" s="17"/>
      <c r="H215" s="295"/>
      <c r="I215" s="17"/>
      <c r="J215" s="205"/>
      <c r="K215" s="68"/>
      <c r="L215" s="206"/>
      <c r="M215" s="137"/>
    </row>
    <row r="216" spans="1:13" x14ac:dyDescent="0.55000000000000004">
      <c r="A216" s="62">
        <f>A212+1</f>
        <v>23</v>
      </c>
      <c r="B216" s="129" t="s">
        <v>186</v>
      </c>
      <c r="C216" s="61" t="s">
        <v>89</v>
      </c>
      <c r="D216" s="208" t="s">
        <v>184</v>
      </c>
      <c r="E216" s="11">
        <v>500000</v>
      </c>
      <c r="F216" s="11">
        <v>500000</v>
      </c>
      <c r="G216" s="11">
        <v>500000</v>
      </c>
      <c r="H216" s="11">
        <v>500000</v>
      </c>
      <c r="I216" s="11">
        <v>500000</v>
      </c>
      <c r="J216" s="208" t="s">
        <v>93</v>
      </c>
      <c r="K216" s="59" t="s">
        <v>101</v>
      </c>
      <c r="L216" s="204" t="s">
        <v>100</v>
      </c>
      <c r="M216" s="62" t="s">
        <v>35</v>
      </c>
    </row>
    <row r="217" spans="1:13" x14ac:dyDescent="0.55000000000000004">
      <c r="A217" s="66"/>
      <c r="B217" s="132" t="s">
        <v>187</v>
      </c>
      <c r="C217" s="65" t="s">
        <v>90</v>
      </c>
      <c r="D217" s="113" t="s">
        <v>185</v>
      </c>
      <c r="E217" s="16"/>
      <c r="F217" s="18"/>
      <c r="G217" s="16"/>
      <c r="H217" s="18"/>
      <c r="I217" s="16"/>
      <c r="J217" s="113" t="s">
        <v>94</v>
      </c>
      <c r="K217" s="64" t="s">
        <v>102</v>
      </c>
      <c r="M217" s="66"/>
    </row>
    <row r="218" spans="1:13" x14ac:dyDescent="0.55000000000000004">
      <c r="A218" s="66"/>
      <c r="B218" s="132"/>
      <c r="C218" s="65"/>
      <c r="E218" s="16"/>
      <c r="F218" s="18"/>
      <c r="G218" s="16"/>
      <c r="H218" s="18"/>
      <c r="I218" s="16"/>
      <c r="K218" s="64"/>
      <c r="M218" s="66"/>
    </row>
    <row r="219" spans="1:13" x14ac:dyDescent="0.55000000000000004">
      <c r="A219" s="66"/>
      <c r="C219" s="65"/>
      <c r="E219" s="16"/>
      <c r="F219" s="18"/>
      <c r="G219" s="16"/>
      <c r="H219" s="18"/>
      <c r="I219" s="16"/>
      <c r="K219" s="64"/>
      <c r="M219" s="66"/>
    </row>
    <row r="220" spans="1:13" x14ac:dyDescent="0.55000000000000004">
      <c r="A220" s="365">
        <f>A216+1</f>
        <v>24</v>
      </c>
      <c r="B220" s="366" t="s">
        <v>2067</v>
      </c>
      <c r="C220" s="354" t="s">
        <v>89</v>
      </c>
      <c r="D220" s="208" t="s">
        <v>2070</v>
      </c>
      <c r="E220" s="11">
        <v>500000</v>
      </c>
      <c r="F220" s="11">
        <v>500000</v>
      </c>
      <c r="G220" s="11">
        <v>500000</v>
      </c>
      <c r="H220" s="11">
        <v>500000</v>
      </c>
      <c r="I220" s="11">
        <v>500000</v>
      </c>
      <c r="J220" s="208" t="s">
        <v>93</v>
      </c>
      <c r="K220" s="59" t="s">
        <v>101</v>
      </c>
      <c r="L220" s="204" t="s">
        <v>100</v>
      </c>
      <c r="M220" s="62" t="s">
        <v>35</v>
      </c>
    </row>
    <row r="221" spans="1:13" x14ac:dyDescent="0.55000000000000004">
      <c r="A221" s="66"/>
      <c r="B221" s="64" t="s">
        <v>2068</v>
      </c>
      <c r="C221" s="65" t="s">
        <v>90</v>
      </c>
      <c r="D221" s="113" t="s">
        <v>2069</v>
      </c>
      <c r="E221" s="16"/>
      <c r="F221" s="18"/>
      <c r="G221" s="16"/>
      <c r="H221" s="18"/>
      <c r="I221" s="16"/>
      <c r="J221" s="113" t="s">
        <v>94</v>
      </c>
      <c r="K221" s="64" t="s">
        <v>102</v>
      </c>
      <c r="M221" s="66"/>
    </row>
    <row r="222" spans="1:13" x14ac:dyDescent="0.55000000000000004">
      <c r="A222" s="66"/>
      <c r="B222" s="64" t="s">
        <v>816</v>
      </c>
      <c r="C222" s="65"/>
      <c r="D222" s="64"/>
      <c r="E222" s="16"/>
      <c r="F222" s="16"/>
      <c r="G222" s="16"/>
      <c r="H222" s="16"/>
      <c r="I222" s="16"/>
      <c r="J222" s="64"/>
      <c r="K222" s="64"/>
      <c r="L222" s="63"/>
      <c r="M222" s="63"/>
    </row>
    <row r="223" spans="1:13" x14ac:dyDescent="0.55000000000000004">
      <c r="A223" s="137"/>
      <c r="B223" s="68"/>
      <c r="C223" s="70"/>
      <c r="D223" s="68"/>
      <c r="E223" s="27">
        <f>SUM(E212:E222)</f>
        <v>1500000</v>
      </c>
      <c r="F223" s="27">
        <f>SUM(F212:F222)</f>
        <v>1500000</v>
      </c>
      <c r="G223" s="27">
        <f>SUM(G212:G222)</f>
        <v>1500000</v>
      </c>
      <c r="H223" s="27">
        <f>SUM(H212:H222)</f>
        <v>1500000</v>
      </c>
      <c r="I223" s="27">
        <f>SUM(I212:I222)</f>
        <v>1500000</v>
      </c>
      <c r="J223" s="68"/>
      <c r="K223" s="68"/>
      <c r="L223" s="67"/>
      <c r="M223" s="67"/>
    </row>
    <row r="224" spans="1:13" x14ac:dyDescent="0.55000000000000004">
      <c r="A224" s="555" t="s">
        <v>1503</v>
      </c>
      <c r="B224" s="555"/>
      <c r="C224" s="555"/>
      <c r="D224" s="555"/>
      <c r="E224" s="6">
        <f>A220</f>
        <v>24</v>
      </c>
      <c r="F224" s="6">
        <v>24</v>
      </c>
      <c r="G224" s="6">
        <v>24</v>
      </c>
      <c r="H224" s="6">
        <v>24</v>
      </c>
      <c r="I224" s="6">
        <v>24</v>
      </c>
      <c r="J224" s="199"/>
      <c r="K224" s="199"/>
      <c r="L224" s="128"/>
      <c r="M224" s="139"/>
    </row>
    <row r="225" spans="1:13" x14ac:dyDescent="0.55000000000000004">
      <c r="A225" s="555" t="s">
        <v>1507</v>
      </c>
      <c r="B225" s="555"/>
      <c r="C225" s="555"/>
      <c r="D225" s="555"/>
      <c r="E225" s="308">
        <f>E223+E208+E190+E169+E152+E130+E114</f>
        <v>14000000</v>
      </c>
      <c r="F225" s="308">
        <f>F223+F208+F190+F169+F152+F130+F114</f>
        <v>14000000</v>
      </c>
      <c r="G225" s="308">
        <f>G223+G208+G190+G169+G152+G130+G114</f>
        <v>14000000</v>
      </c>
      <c r="H225" s="308">
        <f>H223+H208+H190+H169+H152+H130+H114</f>
        <v>14000000</v>
      </c>
      <c r="I225" s="308">
        <f>I223+I208+I190+I169+I152+I130+I114</f>
        <v>14000000</v>
      </c>
      <c r="J225" s="199"/>
      <c r="K225" s="199"/>
      <c r="L225" s="128"/>
      <c r="M225" s="139"/>
    </row>
    <row r="230" spans="1:13" x14ac:dyDescent="0.55000000000000004">
      <c r="A230" s="526">
        <f>A211+1</f>
        <v>39</v>
      </c>
      <c r="B230" s="526"/>
      <c r="C230" s="526"/>
      <c r="D230" s="526"/>
      <c r="E230" s="526"/>
      <c r="F230" s="526"/>
      <c r="G230" s="526"/>
      <c r="H230" s="526"/>
      <c r="I230" s="526"/>
      <c r="J230" s="526"/>
      <c r="K230" s="526"/>
      <c r="L230" s="526"/>
      <c r="M230" s="526"/>
    </row>
    <row r="231" spans="1:13" s="60" customFormat="1" ht="21.75" x14ac:dyDescent="0.5">
      <c r="A231" s="60" t="s">
        <v>1662</v>
      </c>
      <c r="C231" s="60" t="s">
        <v>86</v>
      </c>
      <c r="M231" s="195"/>
    </row>
    <row r="232" spans="1:13" s="60" customFormat="1" ht="21.75" x14ac:dyDescent="0.5">
      <c r="A232" s="575" t="s">
        <v>87</v>
      </c>
      <c r="B232" s="575"/>
      <c r="M232" s="195"/>
    </row>
    <row r="233" spans="1:13" s="60" customFormat="1" ht="21.75" x14ac:dyDescent="0.5">
      <c r="A233" s="60" t="s">
        <v>19</v>
      </c>
      <c r="M233" s="195"/>
    </row>
    <row r="234" spans="1:13" x14ac:dyDescent="0.55000000000000004">
      <c r="A234" s="60" t="s">
        <v>88</v>
      </c>
      <c r="B234" s="60"/>
      <c r="D234" s="60"/>
      <c r="E234" s="60"/>
    </row>
    <row r="235" spans="1:13" x14ac:dyDescent="0.55000000000000004">
      <c r="B235" s="113" t="s">
        <v>1654</v>
      </c>
    </row>
    <row r="236" spans="1:13" x14ac:dyDescent="0.55000000000000004">
      <c r="A236" s="556" t="s">
        <v>2025</v>
      </c>
      <c r="B236" s="556"/>
      <c r="C236" s="556"/>
      <c r="D236" s="556"/>
      <c r="E236" s="556"/>
      <c r="F236" s="556"/>
      <c r="G236" s="556"/>
      <c r="H236" s="556"/>
      <c r="I236" s="556"/>
      <c r="J236" s="556"/>
      <c r="K236" s="556"/>
      <c r="L236" s="556"/>
      <c r="M236" s="556"/>
    </row>
    <row r="237" spans="1:13" x14ac:dyDescent="0.55000000000000004">
      <c r="A237" s="62"/>
      <c r="B237" s="160"/>
      <c r="C237" s="47"/>
      <c r="D237" s="160"/>
      <c r="E237" s="577" t="s">
        <v>10</v>
      </c>
      <c r="F237" s="577"/>
      <c r="G237" s="577"/>
      <c r="H237" s="577"/>
      <c r="I237" s="528"/>
      <c r="J237" s="160" t="s">
        <v>11</v>
      </c>
      <c r="K237" s="160"/>
      <c r="L237" s="62"/>
      <c r="M237" s="160"/>
    </row>
    <row r="238" spans="1:13" x14ac:dyDescent="0.55000000000000004">
      <c r="A238" s="66" t="s">
        <v>5</v>
      </c>
      <c r="B238" s="182" t="s">
        <v>0</v>
      </c>
      <c r="C238" s="50" t="s">
        <v>6</v>
      </c>
      <c r="D238" s="182" t="s">
        <v>7</v>
      </c>
      <c r="E238" s="174">
        <v>2566</v>
      </c>
      <c r="F238" s="175">
        <v>2567</v>
      </c>
      <c r="G238" s="46">
        <v>2568</v>
      </c>
      <c r="H238" s="46">
        <v>2569</v>
      </c>
      <c r="I238" s="174">
        <v>2570</v>
      </c>
      <c r="J238" s="182" t="s">
        <v>12</v>
      </c>
      <c r="K238" s="182" t="s">
        <v>15</v>
      </c>
      <c r="L238" s="66" t="s">
        <v>17</v>
      </c>
      <c r="M238" s="182" t="s">
        <v>13</v>
      </c>
    </row>
    <row r="239" spans="1:13" x14ac:dyDescent="0.55000000000000004">
      <c r="A239" s="137"/>
      <c r="B239" s="166"/>
      <c r="C239" s="50"/>
      <c r="D239" s="166" t="s">
        <v>8</v>
      </c>
      <c r="E239" s="186" t="s">
        <v>9</v>
      </c>
      <c r="F239" s="187" t="s">
        <v>9</v>
      </c>
      <c r="G239" s="145" t="s">
        <v>9</v>
      </c>
      <c r="H239" s="145" t="s">
        <v>9</v>
      </c>
      <c r="I239" s="186" t="s">
        <v>9</v>
      </c>
      <c r="J239" s="166"/>
      <c r="K239" s="166" t="s">
        <v>16</v>
      </c>
      <c r="L239" s="137" t="s">
        <v>0</v>
      </c>
      <c r="M239" s="166" t="s">
        <v>14</v>
      </c>
    </row>
    <row r="240" spans="1:13" x14ac:dyDescent="0.55000000000000004">
      <c r="A240" s="62">
        <v>1</v>
      </c>
      <c r="B240" s="129" t="s">
        <v>114</v>
      </c>
      <c r="C240" s="61" t="s">
        <v>89</v>
      </c>
      <c r="D240" s="210" t="s">
        <v>191</v>
      </c>
      <c r="E240" s="11">
        <v>300000</v>
      </c>
      <c r="F240" s="11">
        <v>300000</v>
      </c>
      <c r="G240" s="11">
        <v>300000</v>
      </c>
      <c r="H240" s="11">
        <v>300000</v>
      </c>
      <c r="I240" s="11">
        <v>300000</v>
      </c>
      <c r="J240" s="59" t="s">
        <v>93</v>
      </c>
      <c r="K240" s="59" t="s">
        <v>101</v>
      </c>
      <c r="L240" s="57" t="s">
        <v>100</v>
      </c>
      <c r="M240" s="62" t="s">
        <v>35</v>
      </c>
    </row>
    <row r="241" spans="1:13" x14ac:dyDescent="0.55000000000000004">
      <c r="A241" s="66"/>
      <c r="B241" s="132" t="s">
        <v>190</v>
      </c>
      <c r="C241" s="65" t="s">
        <v>90</v>
      </c>
      <c r="D241" s="134" t="s">
        <v>192</v>
      </c>
      <c r="E241" s="64"/>
      <c r="F241" s="64"/>
      <c r="G241" s="64"/>
      <c r="H241" s="64"/>
      <c r="I241" s="64"/>
      <c r="J241" s="64" t="s">
        <v>94</v>
      </c>
      <c r="K241" s="64" t="s">
        <v>102</v>
      </c>
      <c r="L241" s="63"/>
      <c r="M241" s="66"/>
    </row>
    <row r="242" spans="1:13" x14ac:dyDescent="0.55000000000000004">
      <c r="A242" s="66"/>
      <c r="B242" s="132"/>
      <c r="C242" s="65"/>
      <c r="D242" s="134" t="s">
        <v>193</v>
      </c>
      <c r="E242" s="64"/>
      <c r="F242" s="64"/>
      <c r="G242" s="64"/>
      <c r="H242" s="64"/>
      <c r="I242" s="64"/>
      <c r="J242" s="64" t="s">
        <v>33</v>
      </c>
      <c r="K242" s="64" t="s">
        <v>33</v>
      </c>
      <c r="L242" s="63"/>
      <c r="M242" s="66"/>
    </row>
    <row r="243" spans="1:13" x14ac:dyDescent="0.55000000000000004">
      <c r="A243" s="66"/>
      <c r="B243" s="132"/>
      <c r="C243" s="65"/>
      <c r="D243" s="134" t="s">
        <v>194</v>
      </c>
      <c r="E243" s="64"/>
      <c r="F243" s="64"/>
      <c r="G243" s="64"/>
      <c r="H243" s="64"/>
      <c r="I243" s="64"/>
      <c r="J243" s="64" t="s">
        <v>96</v>
      </c>
      <c r="K243" s="64" t="s">
        <v>103</v>
      </c>
      <c r="L243" s="63"/>
      <c r="M243" s="66"/>
    </row>
    <row r="244" spans="1:13" x14ac:dyDescent="0.55000000000000004">
      <c r="A244" s="66"/>
      <c r="B244" s="132"/>
      <c r="C244" s="65"/>
      <c r="D244" s="134" t="s">
        <v>196</v>
      </c>
      <c r="E244" s="64"/>
      <c r="F244" s="64"/>
      <c r="G244" s="64"/>
      <c r="H244" s="64"/>
      <c r="I244" s="64"/>
      <c r="J244" s="64" t="s">
        <v>195</v>
      </c>
      <c r="K244" s="64" t="s">
        <v>104</v>
      </c>
      <c r="L244" s="63"/>
      <c r="M244" s="66"/>
    </row>
    <row r="245" spans="1:13" x14ac:dyDescent="0.55000000000000004">
      <c r="A245" s="66"/>
      <c r="B245" s="132"/>
      <c r="C245" s="65"/>
      <c r="D245" s="134" t="s">
        <v>197</v>
      </c>
      <c r="E245" s="338"/>
      <c r="F245" s="338"/>
      <c r="G245" s="338"/>
      <c r="H245" s="338"/>
      <c r="I245" s="338"/>
      <c r="J245" s="64"/>
      <c r="K245" s="64"/>
      <c r="L245" s="63"/>
      <c r="M245" s="66"/>
    </row>
    <row r="246" spans="1:13" x14ac:dyDescent="0.55000000000000004">
      <c r="A246" s="137"/>
      <c r="B246" s="135"/>
      <c r="C246" s="70"/>
      <c r="D246" s="71"/>
      <c r="E246" s="68"/>
      <c r="F246" s="68"/>
      <c r="G246" s="68" t="s">
        <v>189</v>
      </c>
      <c r="H246" s="68"/>
      <c r="I246" s="68"/>
      <c r="J246" s="68"/>
      <c r="K246" s="68"/>
      <c r="L246" s="67"/>
      <c r="M246" s="137"/>
    </row>
    <row r="250" spans="1:13" x14ac:dyDescent="0.55000000000000004">
      <c r="A250" s="526">
        <f>A230+1</f>
        <v>40</v>
      </c>
      <c r="B250" s="526"/>
      <c r="C250" s="526"/>
      <c r="D250" s="526"/>
      <c r="E250" s="526"/>
      <c r="F250" s="526"/>
      <c r="G250" s="526"/>
      <c r="H250" s="526"/>
      <c r="I250" s="526"/>
      <c r="J250" s="526"/>
      <c r="K250" s="526"/>
      <c r="L250" s="526"/>
      <c r="M250" s="526"/>
    </row>
    <row r="251" spans="1:13" x14ac:dyDescent="0.55000000000000004">
      <c r="A251" s="62">
        <v>2</v>
      </c>
      <c r="B251" s="129" t="s">
        <v>199</v>
      </c>
      <c r="C251" s="61" t="s">
        <v>89</v>
      </c>
      <c r="D251" s="210" t="s">
        <v>123</v>
      </c>
      <c r="E251" s="11">
        <v>100000</v>
      </c>
      <c r="F251" s="11">
        <v>100000</v>
      </c>
      <c r="G251" s="11">
        <v>100000</v>
      </c>
      <c r="H251" s="11">
        <v>100000</v>
      </c>
      <c r="I251" s="11">
        <v>100000</v>
      </c>
      <c r="J251" s="59" t="s">
        <v>93</v>
      </c>
      <c r="K251" s="59" t="s">
        <v>101</v>
      </c>
      <c r="L251" s="57" t="s">
        <v>100</v>
      </c>
      <c r="M251" s="62" t="s">
        <v>35</v>
      </c>
    </row>
    <row r="252" spans="1:13" x14ac:dyDescent="0.55000000000000004">
      <c r="A252" s="66"/>
      <c r="B252" s="132" t="s">
        <v>198</v>
      </c>
      <c r="C252" s="65" t="s">
        <v>90</v>
      </c>
      <c r="D252" s="134" t="s">
        <v>200</v>
      </c>
      <c r="E252" s="16"/>
      <c r="F252" s="16"/>
      <c r="G252" s="16"/>
      <c r="H252" s="16"/>
      <c r="I252" s="16"/>
      <c r="J252" s="64" t="s">
        <v>94</v>
      </c>
      <c r="K252" s="64" t="s">
        <v>102</v>
      </c>
      <c r="L252" s="63"/>
      <c r="M252" s="66"/>
    </row>
    <row r="253" spans="1:13" x14ac:dyDescent="0.55000000000000004">
      <c r="A253" s="66"/>
      <c r="B253" s="132"/>
      <c r="C253" s="65"/>
      <c r="D253" s="134" t="s">
        <v>201</v>
      </c>
      <c r="E253" s="16"/>
      <c r="F253" s="16"/>
      <c r="G253" s="16"/>
      <c r="H253" s="16"/>
      <c r="I253" s="16"/>
      <c r="J253" s="64" t="s">
        <v>33</v>
      </c>
      <c r="K253" s="64" t="s">
        <v>33</v>
      </c>
      <c r="L253" s="63"/>
      <c r="M253" s="66"/>
    </row>
    <row r="254" spans="1:13" x14ac:dyDescent="0.55000000000000004">
      <c r="A254" s="66"/>
      <c r="B254" s="132"/>
      <c r="C254" s="65"/>
      <c r="D254" s="134"/>
      <c r="E254" s="16"/>
      <c r="F254" s="16"/>
      <c r="G254" s="16"/>
      <c r="H254" s="16"/>
      <c r="I254" s="16"/>
      <c r="J254" s="64" t="s">
        <v>96</v>
      </c>
      <c r="K254" s="64" t="s">
        <v>103</v>
      </c>
      <c r="L254" s="63"/>
      <c r="M254" s="66"/>
    </row>
    <row r="255" spans="1:13" x14ac:dyDescent="0.55000000000000004">
      <c r="A255" s="66"/>
      <c r="B255" s="132"/>
      <c r="C255" s="65"/>
      <c r="D255" s="134"/>
      <c r="E255" s="16"/>
      <c r="F255" s="16"/>
      <c r="G255" s="16"/>
      <c r="H255" s="16"/>
      <c r="I255" s="16"/>
      <c r="J255" s="64" t="s">
        <v>195</v>
      </c>
      <c r="K255" s="64" t="s">
        <v>104</v>
      </c>
      <c r="L255" s="63"/>
      <c r="M255" s="66"/>
    </row>
    <row r="256" spans="1:13" x14ac:dyDescent="0.55000000000000004">
      <c r="A256" s="137"/>
      <c r="B256" s="135"/>
      <c r="C256" s="70"/>
      <c r="D256" s="71"/>
      <c r="E256" s="27"/>
      <c r="F256" s="27"/>
      <c r="G256" s="27"/>
      <c r="H256" s="27"/>
      <c r="I256" s="27"/>
      <c r="J256" s="68"/>
      <c r="K256" s="68"/>
      <c r="L256" s="67"/>
      <c r="M256" s="137"/>
    </row>
    <row r="257" spans="1:13" x14ac:dyDescent="0.55000000000000004">
      <c r="A257" s="62">
        <v>3</v>
      </c>
      <c r="B257" s="129" t="s">
        <v>202</v>
      </c>
      <c r="C257" s="61" t="s">
        <v>89</v>
      </c>
      <c r="D257" s="210" t="s">
        <v>203</v>
      </c>
      <c r="E257" s="11">
        <v>100000</v>
      </c>
      <c r="F257" s="11">
        <v>100000</v>
      </c>
      <c r="G257" s="11">
        <v>100000</v>
      </c>
      <c r="H257" s="11">
        <v>100000</v>
      </c>
      <c r="I257" s="11">
        <v>100000</v>
      </c>
      <c r="J257" s="59" t="s">
        <v>93</v>
      </c>
      <c r="K257" s="59" t="s">
        <v>101</v>
      </c>
      <c r="L257" s="57" t="s">
        <v>100</v>
      </c>
      <c r="M257" s="62" t="s">
        <v>35</v>
      </c>
    </row>
    <row r="258" spans="1:13" x14ac:dyDescent="0.55000000000000004">
      <c r="A258" s="66"/>
      <c r="B258" s="132" t="s">
        <v>205</v>
      </c>
      <c r="C258" s="65" t="s">
        <v>90</v>
      </c>
      <c r="D258" s="134" t="s">
        <v>204</v>
      </c>
      <c r="E258" s="16"/>
      <c r="F258" s="16"/>
      <c r="G258" s="16"/>
      <c r="H258" s="16"/>
      <c r="I258" s="16"/>
      <c r="J258" s="64" t="s">
        <v>94</v>
      </c>
      <c r="K258" s="64" t="s">
        <v>102</v>
      </c>
      <c r="L258" s="63"/>
      <c r="M258" s="66"/>
    </row>
    <row r="259" spans="1:13" x14ac:dyDescent="0.55000000000000004">
      <c r="A259" s="66"/>
      <c r="B259" s="132"/>
      <c r="C259" s="65"/>
      <c r="D259" s="134"/>
      <c r="E259" s="16"/>
      <c r="F259" s="16"/>
      <c r="G259" s="16"/>
      <c r="H259" s="16"/>
      <c r="I259" s="16"/>
      <c r="J259" s="64" t="s">
        <v>33</v>
      </c>
      <c r="K259" s="64" t="s">
        <v>33</v>
      </c>
      <c r="L259" s="63"/>
      <c r="M259" s="66"/>
    </row>
    <row r="260" spans="1:13" x14ac:dyDescent="0.55000000000000004">
      <c r="A260" s="66"/>
      <c r="B260" s="132"/>
      <c r="C260" s="65"/>
      <c r="D260" s="134"/>
      <c r="E260" s="16"/>
      <c r="F260" s="16"/>
      <c r="G260" s="16"/>
      <c r="H260" s="16"/>
      <c r="I260" s="16"/>
      <c r="J260" s="64" t="s">
        <v>96</v>
      </c>
      <c r="K260" s="64" t="s">
        <v>103</v>
      </c>
      <c r="L260" s="63"/>
      <c r="M260" s="66"/>
    </row>
    <row r="261" spans="1:13" x14ac:dyDescent="0.55000000000000004">
      <c r="A261" s="137"/>
      <c r="B261" s="135"/>
      <c r="C261" s="70"/>
      <c r="D261" s="71"/>
      <c r="E261" s="17"/>
      <c r="F261" s="17"/>
      <c r="G261" s="17"/>
      <c r="H261" s="17"/>
      <c r="I261" s="17"/>
      <c r="J261" s="68" t="s">
        <v>195</v>
      </c>
      <c r="K261" s="68" t="s">
        <v>104</v>
      </c>
      <c r="L261" s="67"/>
      <c r="M261" s="137"/>
    </row>
    <row r="262" spans="1:13" x14ac:dyDescent="0.55000000000000004">
      <c r="A262" s="62">
        <v>4</v>
      </c>
      <c r="B262" s="129" t="s">
        <v>206</v>
      </c>
      <c r="C262" s="61" t="s">
        <v>89</v>
      </c>
      <c r="D262" s="210" t="s">
        <v>203</v>
      </c>
      <c r="E262" s="11">
        <v>100000</v>
      </c>
      <c r="F262" s="11">
        <v>100000</v>
      </c>
      <c r="G262" s="11">
        <v>100000</v>
      </c>
      <c r="H262" s="11">
        <v>100000</v>
      </c>
      <c r="I262" s="11">
        <v>100000</v>
      </c>
      <c r="J262" s="59" t="s">
        <v>93</v>
      </c>
      <c r="K262" s="59" t="s">
        <v>101</v>
      </c>
      <c r="L262" s="57" t="s">
        <v>100</v>
      </c>
      <c r="M262" s="62" t="s">
        <v>35</v>
      </c>
    </row>
    <row r="263" spans="1:13" x14ac:dyDescent="0.55000000000000004">
      <c r="A263" s="66"/>
      <c r="B263" s="132" t="s">
        <v>207</v>
      </c>
      <c r="C263" s="65" t="s">
        <v>90</v>
      </c>
      <c r="D263" s="134" t="s">
        <v>208</v>
      </c>
      <c r="E263" s="64"/>
      <c r="F263" s="64"/>
      <c r="G263" s="64"/>
      <c r="H263" s="64"/>
      <c r="I263" s="64"/>
      <c r="J263" s="64" t="s">
        <v>94</v>
      </c>
      <c r="K263" s="64" t="s">
        <v>102</v>
      </c>
      <c r="L263" s="63"/>
      <c r="M263" s="66"/>
    </row>
    <row r="264" spans="1:13" x14ac:dyDescent="0.55000000000000004">
      <c r="A264" s="66"/>
      <c r="B264" s="132"/>
      <c r="C264" s="65"/>
      <c r="D264" s="134" t="s">
        <v>209</v>
      </c>
      <c r="E264" s="64"/>
      <c r="F264" s="64"/>
      <c r="G264" s="64"/>
      <c r="H264" s="64"/>
      <c r="I264" s="64"/>
      <c r="J264" s="64" t="s">
        <v>33</v>
      </c>
      <c r="K264" s="64" t="s">
        <v>33</v>
      </c>
      <c r="L264" s="63"/>
      <c r="M264" s="66"/>
    </row>
    <row r="265" spans="1:13" x14ac:dyDescent="0.55000000000000004">
      <c r="A265" s="66"/>
      <c r="B265" s="132"/>
      <c r="C265" s="65"/>
      <c r="D265" s="134" t="s">
        <v>210</v>
      </c>
      <c r="E265" s="64"/>
      <c r="F265" s="64"/>
      <c r="G265" s="64"/>
      <c r="H265" s="64"/>
      <c r="I265" s="64"/>
      <c r="J265" s="64" t="s">
        <v>96</v>
      </c>
      <c r="K265" s="64" t="s">
        <v>103</v>
      </c>
      <c r="L265" s="63"/>
      <c r="M265" s="66"/>
    </row>
    <row r="266" spans="1:13" x14ac:dyDescent="0.55000000000000004">
      <c r="A266" s="137"/>
      <c r="B266" s="135"/>
      <c r="C266" s="70"/>
      <c r="D266" s="71"/>
      <c r="E266" s="29">
        <f>SUM(E251:E265)</f>
        <v>300000</v>
      </c>
      <c r="F266" s="29">
        <f>SUM(F251:F265)</f>
        <v>300000</v>
      </c>
      <c r="G266" s="29">
        <f>SUM(G251:G265)</f>
        <v>300000</v>
      </c>
      <c r="H266" s="29">
        <f>SUM(H251:H265)</f>
        <v>300000</v>
      </c>
      <c r="I266" s="29">
        <f>SUM(I251:I265)</f>
        <v>300000</v>
      </c>
      <c r="J266" s="68" t="s">
        <v>195</v>
      </c>
      <c r="K266" s="68" t="s">
        <v>104</v>
      </c>
      <c r="L266" s="67"/>
      <c r="M266" s="137"/>
    </row>
    <row r="269" spans="1:13" x14ac:dyDescent="0.55000000000000004">
      <c r="A269" s="570">
        <f>A250+1</f>
        <v>41</v>
      </c>
      <c r="B269" s="570"/>
      <c r="C269" s="570"/>
      <c r="D269" s="570"/>
      <c r="E269" s="570"/>
      <c r="F269" s="570"/>
      <c r="G269" s="570"/>
      <c r="H269" s="570"/>
      <c r="I269" s="570"/>
      <c r="J269" s="570"/>
      <c r="K269" s="570"/>
      <c r="L269" s="570"/>
      <c r="M269" s="570"/>
    </row>
    <row r="270" spans="1:13" x14ac:dyDescent="0.55000000000000004">
      <c r="A270" s="62">
        <v>5</v>
      </c>
      <c r="B270" s="129" t="s">
        <v>206</v>
      </c>
      <c r="C270" s="61" t="s">
        <v>89</v>
      </c>
      <c r="D270" s="210" t="s">
        <v>203</v>
      </c>
      <c r="E270" s="11">
        <v>100000</v>
      </c>
      <c r="F270" s="11">
        <v>100000</v>
      </c>
      <c r="G270" s="11">
        <v>100000</v>
      </c>
      <c r="H270" s="11">
        <v>100000</v>
      </c>
      <c r="I270" s="11">
        <v>100000</v>
      </c>
      <c r="J270" s="59" t="s">
        <v>93</v>
      </c>
      <c r="K270" s="59" t="s">
        <v>101</v>
      </c>
      <c r="L270" s="57" t="s">
        <v>100</v>
      </c>
      <c r="M270" s="62" t="s">
        <v>35</v>
      </c>
    </row>
    <row r="271" spans="1:13" x14ac:dyDescent="0.55000000000000004">
      <c r="A271" s="66"/>
      <c r="B271" s="132" t="s">
        <v>207</v>
      </c>
      <c r="C271" s="65" t="s">
        <v>90</v>
      </c>
      <c r="D271" s="134" t="s">
        <v>211</v>
      </c>
      <c r="E271" s="16"/>
      <c r="F271" s="16"/>
      <c r="G271" s="16"/>
      <c r="H271" s="16"/>
      <c r="I271" s="16"/>
      <c r="J271" s="64" t="s">
        <v>94</v>
      </c>
      <c r="K271" s="64" t="s">
        <v>102</v>
      </c>
      <c r="L271" s="63"/>
      <c r="M271" s="66"/>
    </row>
    <row r="272" spans="1:13" x14ac:dyDescent="0.55000000000000004">
      <c r="A272" s="66"/>
      <c r="B272" s="132"/>
      <c r="C272" s="65"/>
      <c r="D272" s="134" t="s">
        <v>212</v>
      </c>
      <c r="E272" s="16"/>
      <c r="F272" s="16"/>
      <c r="G272" s="16"/>
      <c r="H272" s="16"/>
      <c r="I272" s="16"/>
      <c r="J272" s="64" t="s">
        <v>33</v>
      </c>
      <c r="K272" s="64" t="s">
        <v>33</v>
      </c>
      <c r="L272" s="63"/>
      <c r="M272" s="66"/>
    </row>
    <row r="273" spans="1:13" x14ac:dyDescent="0.55000000000000004">
      <c r="A273" s="137"/>
      <c r="B273" s="135"/>
      <c r="C273" s="70"/>
      <c r="D273" s="71"/>
      <c r="E273" s="17"/>
      <c r="F273" s="17"/>
      <c r="G273" s="17"/>
      <c r="H273" s="17"/>
      <c r="I273" s="17"/>
      <c r="J273" s="68" t="s">
        <v>96</v>
      </c>
      <c r="K273" s="68" t="s">
        <v>103</v>
      </c>
      <c r="L273" s="67"/>
      <c r="M273" s="137"/>
    </row>
    <row r="274" spans="1:13" x14ac:dyDescent="0.55000000000000004">
      <c r="A274" s="62">
        <v>6</v>
      </c>
      <c r="B274" s="129" t="s">
        <v>303</v>
      </c>
      <c r="C274" s="61" t="s">
        <v>89</v>
      </c>
      <c r="D274" s="210" t="s">
        <v>305</v>
      </c>
      <c r="E274" s="11">
        <v>100000</v>
      </c>
      <c r="F274" s="11">
        <v>100000</v>
      </c>
      <c r="G274" s="11">
        <v>100000</v>
      </c>
      <c r="H274" s="11">
        <v>100000</v>
      </c>
      <c r="I274" s="11">
        <v>100000</v>
      </c>
      <c r="J274" s="59" t="s">
        <v>93</v>
      </c>
      <c r="K274" s="59" t="s">
        <v>101</v>
      </c>
      <c r="L274" s="57" t="s">
        <v>100</v>
      </c>
      <c r="M274" s="62" t="s">
        <v>35</v>
      </c>
    </row>
    <row r="275" spans="1:13" x14ac:dyDescent="0.55000000000000004">
      <c r="A275" s="66"/>
      <c r="B275" s="132" t="s">
        <v>304</v>
      </c>
      <c r="C275" s="65" t="s">
        <v>90</v>
      </c>
      <c r="D275" s="134" t="s">
        <v>306</v>
      </c>
      <c r="E275" s="16"/>
      <c r="F275" s="16"/>
      <c r="G275" s="16"/>
      <c r="H275" s="16"/>
      <c r="I275" s="16"/>
      <c r="J275" s="64" t="s">
        <v>94</v>
      </c>
      <c r="K275" s="64" t="s">
        <v>102</v>
      </c>
      <c r="L275" s="63"/>
      <c r="M275" s="66"/>
    </row>
    <row r="276" spans="1:13" x14ac:dyDescent="0.55000000000000004">
      <c r="A276" s="66"/>
      <c r="B276" s="132"/>
      <c r="C276" s="65"/>
      <c r="D276" s="134"/>
      <c r="E276" s="16"/>
      <c r="F276" s="16"/>
      <c r="G276" s="16"/>
      <c r="H276" s="16"/>
      <c r="I276" s="16"/>
      <c r="J276" s="64" t="s">
        <v>33</v>
      </c>
      <c r="K276" s="64" t="s">
        <v>33</v>
      </c>
      <c r="L276" s="63"/>
      <c r="M276" s="66"/>
    </row>
    <row r="277" spans="1:13" x14ac:dyDescent="0.55000000000000004">
      <c r="A277" s="137"/>
      <c r="B277" s="135"/>
      <c r="C277" s="70"/>
      <c r="D277" s="71"/>
      <c r="E277" s="17"/>
      <c r="F277" s="17"/>
      <c r="G277" s="17"/>
      <c r="H277" s="17"/>
      <c r="I277" s="17"/>
      <c r="J277" s="68" t="s">
        <v>96</v>
      </c>
      <c r="K277" s="68" t="s">
        <v>103</v>
      </c>
      <c r="L277" s="67"/>
      <c r="M277" s="137"/>
    </row>
    <row r="278" spans="1:13" x14ac:dyDescent="0.55000000000000004">
      <c r="A278" s="62">
        <v>7</v>
      </c>
      <c r="B278" s="129" t="s">
        <v>307</v>
      </c>
      <c r="C278" s="61" t="s">
        <v>89</v>
      </c>
      <c r="D278" s="210" t="s">
        <v>309</v>
      </c>
      <c r="E278" s="11">
        <v>100000</v>
      </c>
      <c r="F278" s="11">
        <v>100000</v>
      </c>
      <c r="G278" s="11">
        <v>100000</v>
      </c>
      <c r="H278" s="11">
        <v>100000</v>
      </c>
      <c r="I278" s="11">
        <v>100000</v>
      </c>
      <c r="J278" s="59" t="s">
        <v>93</v>
      </c>
      <c r="K278" s="59" t="s">
        <v>101</v>
      </c>
      <c r="L278" s="57" t="s">
        <v>100</v>
      </c>
      <c r="M278" s="62" t="s">
        <v>35</v>
      </c>
    </row>
    <row r="279" spans="1:13" x14ac:dyDescent="0.55000000000000004">
      <c r="A279" s="66"/>
      <c r="B279" s="132" t="s">
        <v>308</v>
      </c>
      <c r="C279" s="65" t="s">
        <v>90</v>
      </c>
      <c r="D279" s="134" t="s">
        <v>310</v>
      </c>
      <c r="E279" s="16"/>
      <c r="F279" s="16"/>
      <c r="G279" s="16"/>
      <c r="H279" s="16"/>
      <c r="I279" s="16"/>
      <c r="J279" s="64" t="s">
        <v>94</v>
      </c>
      <c r="K279" s="64" t="s">
        <v>102</v>
      </c>
      <c r="L279" s="63"/>
      <c r="M279" s="66"/>
    </row>
    <row r="280" spans="1:13" x14ac:dyDescent="0.55000000000000004">
      <c r="A280" s="66"/>
      <c r="B280" s="132"/>
      <c r="C280" s="65"/>
      <c r="D280" s="134"/>
      <c r="E280" s="16"/>
      <c r="F280" s="16"/>
      <c r="G280" s="16"/>
      <c r="H280" s="16"/>
      <c r="I280" s="16"/>
      <c r="J280" s="64" t="s">
        <v>33</v>
      </c>
      <c r="K280" s="64" t="s">
        <v>33</v>
      </c>
      <c r="L280" s="63"/>
      <c r="M280" s="66"/>
    </row>
    <row r="281" spans="1:13" x14ac:dyDescent="0.55000000000000004">
      <c r="A281" s="137"/>
      <c r="B281" s="135"/>
      <c r="C281" s="70"/>
      <c r="D281" s="71"/>
      <c r="E281" s="27"/>
      <c r="F281" s="27"/>
      <c r="G281" s="27"/>
      <c r="H281" s="27"/>
      <c r="I281" s="27"/>
      <c r="J281" s="68" t="s">
        <v>96</v>
      </c>
      <c r="K281" s="68" t="s">
        <v>103</v>
      </c>
      <c r="L281" s="67"/>
      <c r="M281" s="137"/>
    </row>
    <row r="282" spans="1:13" x14ac:dyDescent="0.55000000000000004">
      <c r="A282" s="62">
        <v>6</v>
      </c>
      <c r="B282" s="129" t="s">
        <v>206</v>
      </c>
      <c r="C282" s="61" t="s">
        <v>89</v>
      </c>
      <c r="D282" s="210" t="s">
        <v>213</v>
      </c>
      <c r="E282" s="11">
        <v>100000</v>
      </c>
      <c r="F282" s="11">
        <v>100000</v>
      </c>
      <c r="G282" s="11">
        <v>100000</v>
      </c>
      <c r="H282" s="11">
        <v>100000</v>
      </c>
      <c r="I282" s="11">
        <v>100000</v>
      </c>
      <c r="J282" s="59" t="s">
        <v>93</v>
      </c>
      <c r="K282" s="59" t="s">
        <v>101</v>
      </c>
      <c r="L282" s="57" t="s">
        <v>100</v>
      </c>
      <c r="M282" s="62" t="s">
        <v>35</v>
      </c>
    </row>
    <row r="283" spans="1:13" x14ac:dyDescent="0.55000000000000004">
      <c r="A283" s="66"/>
      <c r="B283" s="132" t="s">
        <v>1798</v>
      </c>
      <c r="C283" s="65" t="s">
        <v>90</v>
      </c>
      <c r="D283" s="134" t="s">
        <v>214</v>
      </c>
      <c r="E283" s="64"/>
      <c r="F283" s="64"/>
      <c r="G283" s="64"/>
      <c r="H283" s="64"/>
      <c r="I283" s="64"/>
      <c r="J283" s="64" t="s">
        <v>94</v>
      </c>
      <c r="K283" s="64" t="s">
        <v>102</v>
      </c>
      <c r="L283" s="63"/>
      <c r="M283" s="66"/>
    </row>
    <row r="284" spans="1:13" x14ac:dyDescent="0.55000000000000004">
      <c r="A284" s="66"/>
      <c r="B284" s="132"/>
      <c r="C284" s="65"/>
      <c r="D284" s="134" t="s">
        <v>215</v>
      </c>
      <c r="E284" s="64"/>
      <c r="F284" s="64"/>
      <c r="G284" s="64"/>
      <c r="H284" s="64"/>
      <c r="I284" s="64"/>
      <c r="J284" s="64" t="s">
        <v>33</v>
      </c>
      <c r="K284" s="64" t="s">
        <v>33</v>
      </c>
      <c r="L284" s="63"/>
      <c r="M284" s="66"/>
    </row>
    <row r="285" spans="1:13" x14ac:dyDescent="0.55000000000000004">
      <c r="A285" s="137"/>
      <c r="B285" s="135"/>
      <c r="C285" s="70"/>
      <c r="D285" s="71" t="s">
        <v>216</v>
      </c>
      <c r="E285" s="29">
        <f>SUM(E270:E284)</f>
        <v>400000</v>
      </c>
      <c r="F285" s="29">
        <f>SUM(F270:F284)</f>
        <v>400000</v>
      </c>
      <c r="G285" s="29">
        <f>SUM(G270:G284)</f>
        <v>400000</v>
      </c>
      <c r="H285" s="29">
        <f>SUM(H270:H284)</f>
        <v>400000</v>
      </c>
      <c r="I285" s="29">
        <f>SUM(I270:I284)</f>
        <v>400000</v>
      </c>
      <c r="J285" s="68" t="s">
        <v>96</v>
      </c>
      <c r="K285" s="68" t="s">
        <v>103</v>
      </c>
      <c r="L285" s="67"/>
      <c r="M285" s="137"/>
    </row>
    <row r="288" spans="1:13" x14ac:dyDescent="0.55000000000000004">
      <c r="A288" s="526">
        <f>A269+1</f>
        <v>42</v>
      </c>
      <c r="B288" s="526"/>
      <c r="C288" s="526"/>
      <c r="D288" s="526"/>
      <c r="E288" s="526"/>
      <c r="F288" s="526"/>
      <c r="G288" s="526"/>
      <c r="H288" s="526"/>
      <c r="I288" s="526"/>
      <c r="J288" s="526"/>
      <c r="K288" s="526"/>
      <c r="L288" s="526"/>
      <c r="M288" s="526"/>
    </row>
    <row r="289" spans="1:13" x14ac:dyDescent="0.55000000000000004">
      <c r="A289" s="62">
        <v>7</v>
      </c>
      <c r="B289" s="129" t="s">
        <v>206</v>
      </c>
      <c r="C289" s="61" t="s">
        <v>89</v>
      </c>
      <c r="D289" s="210" t="s">
        <v>217</v>
      </c>
      <c r="E289" s="11">
        <v>100000</v>
      </c>
      <c r="F289" s="11">
        <v>100000</v>
      </c>
      <c r="G289" s="11">
        <v>100000</v>
      </c>
      <c r="H289" s="11">
        <v>100000</v>
      </c>
      <c r="I289" s="11">
        <v>100000</v>
      </c>
      <c r="J289" s="59" t="s">
        <v>93</v>
      </c>
      <c r="K289" s="59" t="s">
        <v>101</v>
      </c>
      <c r="L289" s="57" t="s">
        <v>100</v>
      </c>
      <c r="M289" s="62" t="s">
        <v>35</v>
      </c>
    </row>
    <row r="290" spans="1:13" x14ac:dyDescent="0.55000000000000004">
      <c r="A290" s="66"/>
      <c r="B290" s="132" t="s">
        <v>1799</v>
      </c>
      <c r="C290" s="65" t="s">
        <v>90</v>
      </c>
      <c r="D290" s="134" t="s">
        <v>218</v>
      </c>
      <c r="E290" s="16"/>
      <c r="F290" s="16"/>
      <c r="G290" s="16"/>
      <c r="H290" s="16"/>
      <c r="I290" s="16"/>
      <c r="J290" s="64" t="s">
        <v>94</v>
      </c>
      <c r="K290" s="64" t="s">
        <v>102</v>
      </c>
      <c r="L290" s="63"/>
      <c r="M290" s="66"/>
    </row>
    <row r="291" spans="1:13" x14ac:dyDescent="0.55000000000000004">
      <c r="A291" s="66"/>
      <c r="B291" s="132"/>
      <c r="C291" s="65"/>
      <c r="D291" s="134"/>
      <c r="E291" s="16"/>
      <c r="F291" s="16"/>
      <c r="G291" s="16"/>
      <c r="H291" s="16"/>
      <c r="I291" s="16"/>
      <c r="J291" s="64" t="s">
        <v>33</v>
      </c>
      <c r="K291" s="64" t="s">
        <v>33</v>
      </c>
      <c r="L291" s="63"/>
      <c r="M291" s="66"/>
    </row>
    <row r="292" spans="1:13" x14ac:dyDescent="0.55000000000000004">
      <c r="A292" s="137"/>
      <c r="B292" s="135"/>
      <c r="C292" s="70"/>
      <c r="D292" s="71"/>
      <c r="E292" s="17"/>
      <c r="F292" s="17"/>
      <c r="G292" s="17"/>
      <c r="H292" s="17"/>
      <c r="I292" s="17"/>
      <c r="J292" s="68" t="s">
        <v>96</v>
      </c>
      <c r="K292" s="68" t="s">
        <v>103</v>
      </c>
      <c r="L292" s="67"/>
      <c r="M292" s="137"/>
    </row>
    <row r="293" spans="1:13" x14ac:dyDescent="0.55000000000000004">
      <c r="A293" s="62">
        <f>A289+1</f>
        <v>8</v>
      </c>
      <c r="B293" s="129" t="s">
        <v>206</v>
      </c>
      <c r="C293" s="61" t="s">
        <v>89</v>
      </c>
      <c r="D293" s="210" t="s">
        <v>219</v>
      </c>
      <c r="E293" s="11">
        <v>100000</v>
      </c>
      <c r="F293" s="11">
        <v>100000</v>
      </c>
      <c r="G293" s="11">
        <v>100000</v>
      </c>
      <c r="H293" s="11">
        <v>100000</v>
      </c>
      <c r="I293" s="11">
        <v>100000</v>
      </c>
      <c r="J293" s="59" t="s">
        <v>93</v>
      </c>
      <c r="K293" s="59" t="s">
        <v>101</v>
      </c>
      <c r="L293" s="57" t="s">
        <v>100</v>
      </c>
      <c r="M293" s="62" t="s">
        <v>35</v>
      </c>
    </row>
    <row r="294" spans="1:13" x14ac:dyDescent="0.55000000000000004">
      <c r="A294" s="66"/>
      <c r="B294" s="132" t="s">
        <v>1799</v>
      </c>
      <c r="C294" s="65" t="s">
        <v>90</v>
      </c>
      <c r="D294" s="134" t="s">
        <v>220</v>
      </c>
      <c r="E294" s="16"/>
      <c r="F294" s="16"/>
      <c r="G294" s="16"/>
      <c r="H294" s="16"/>
      <c r="I294" s="16"/>
      <c r="J294" s="64" t="s">
        <v>94</v>
      </c>
      <c r="K294" s="64" t="s">
        <v>102</v>
      </c>
      <c r="L294" s="63"/>
      <c r="M294" s="66"/>
    </row>
    <row r="295" spans="1:13" x14ac:dyDescent="0.55000000000000004">
      <c r="A295" s="66"/>
      <c r="B295" s="132"/>
      <c r="C295" s="65"/>
      <c r="D295" s="134"/>
      <c r="E295" s="16"/>
      <c r="F295" s="16"/>
      <c r="G295" s="16"/>
      <c r="H295" s="16"/>
      <c r="I295" s="16"/>
      <c r="J295" s="64" t="s">
        <v>33</v>
      </c>
      <c r="K295" s="64" t="s">
        <v>33</v>
      </c>
      <c r="L295" s="63"/>
      <c r="M295" s="66"/>
    </row>
    <row r="296" spans="1:13" x14ac:dyDescent="0.55000000000000004">
      <c r="A296" s="137"/>
      <c r="B296" s="135"/>
      <c r="C296" s="70"/>
      <c r="D296" s="71"/>
      <c r="E296" s="17"/>
      <c r="F296" s="17"/>
      <c r="G296" s="17"/>
      <c r="H296" s="17"/>
      <c r="I296" s="17"/>
      <c r="J296" s="68" t="s">
        <v>96</v>
      </c>
      <c r="K296" s="68" t="s">
        <v>103</v>
      </c>
      <c r="L296" s="67"/>
      <c r="M296" s="137"/>
    </row>
    <row r="297" spans="1:13" x14ac:dyDescent="0.55000000000000004">
      <c r="A297" s="62">
        <f>A293+1</f>
        <v>9</v>
      </c>
      <c r="B297" s="129" t="s">
        <v>206</v>
      </c>
      <c r="C297" s="61" t="s">
        <v>89</v>
      </c>
      <c r="D297" s="210" t="s">
        <v>221</v>
      </c>
      <c r="E297" s="11">
        <v>100000</v>
      </c>
      <c r="F297" s="11">
        <v>100000</v>
      </c>
      <c r="G297" s="11">
        <v>100000</v>
      </c>
      <c r="H297" s="11">
        <v>100000</v>
      </c>
      <c r="I297" s="11">
        <v>100000</v>
      </c>
      <c r="J297" s="59" t="s">
        <v>93</v>
      </c>
      <c r="K297" s="59" t="s">
        <v>101</v>
      </c>
      <c r="L297" s="57" t="s">
        <v>100</v>
      </c>
      <c r="M297" s="62" t="s">
        <v>35</v>
      </c>
    </row>
    <row r="298" spans="1:13" x14ac:dyDescent="0.55000000000000004">
      <c r="A298" s="66"/>
      <c r="B298" s="132" t="s">
        <v>1800</v>
      </c>
      <c r="C298" s="65" t="s">
        <v>90</v>
      </c>
      <c r="D298" s="134" t="s">
        <v>1802</v>
      </c>
      <c r="E298" s="16"/>
      <c r="F298" s="16"/>
      <c r="G298" s="16"/>
      <c r="H298" s="16"/>
      <c r="I298" s="16"/>
      <c r="J298" s="64" t="s">
        <v>94</v>
      </c>
      <c r="K298" s="64" t="s">
        <v>102</v>
      </c>
      <c r="L298" s="63"/>
      <c r="M298" s="66"/>
    </row>
    <row r="299" spans="1:13" x14ac:dyDescent="0.55000000000000004">
      <c r="A299" s="66"/>
      <c r="B299" s="132"/>
      <c r="C299" s="65"/>
      <c r="D299" s="134" t="s">
        <v>222</v>
      </c>
      <c r="E299" s="16"/>
      <c r="F299" s="16"/>
      <c r="G299" s="16"/>
      <c r="H299" s="16"/>
      <c r="I299" s="16"/>
      <c r="J299" s="64" t="s">
        <v>33</v>
      </c>
      <c r="K299" s="64" t="s">
        <v>33</v>
      </c>
      <c r="L299" s="63"/>
      <c r="M299" s="66"/>
    </row>
    <row r="300" spans="1:13" x14ac:dyDescent="0.55000000000000004">
      <c r="A300" s="137"/>
      <c r="B300" s="135"/>
      <c r="C300" s="70"/>
      <c r="D300" s="71" t="s">
        <v>223</v>
      </c>
      <c r="E300" s="17"/>
      <c r="F300" s="17"/>
      <c r="G300" s="17"/>
      <c r="H300" s="17"/>
      <c r="I300" s="17"/>
      <c r="J300" s="68" t="s">
        <v>96</v>
      </c>
      <c r="K300" s="68" t="s">
        <v>103</v>
      </c>
      <c r="L300" s="67"/>
      <c r="M300" s="137"/>
    </row>
    <row r="301" spans="1:13" x14ac:dyDescent="0.55000000000000004">
      <c r="A301" s="62">
        <f>A297+1</f>
        <v>10</v>
      </c>
      <c r="B301" s="129" t="s">
        <v>206</v>
      </c>
      <c r="C301" s="61" t="s">
        <v>89</v>
      </c>
      <c r="D301" s="210" t="s">
        <v>1801</v>
      </c>
      <c r="E301" s="11">
        <v>100000</v>
      </c>
      <c r="F301" s="11">
        <v>100000</v>
      </c>
      <c r="G301" s="11">
        <v>100000</v>
      </c>
      <c r="H301" s="11">
        <v>100000</v>
      </c>
      <c r="I301" s="11">
        <v>100000</v>
      </c>
      <c r="J301" s="59" t="s">
        <v>93</v>
      </c>
      <c r="K301" s="59" t="s">
        <v>101</v>
      </c>
      <c r="L301" s="57" t="s">
        <v>100</v>
      </c>
      <c r="M301" s="62" t="s">
        <v>35</v>
      </c>
    </row>
    <row r="302" spans="1:13" x14ac:dyDescent="0.55000000000000004">
      <c r="A302" s="66"/>
      <c r="B302" s="132" t="s">
        <v>1800</v>
      </c>
      <c r="C302" s="65" t="s">
        <v>90</v>
      </c>
      <c r="D302" s="134" t="s">
        <v>224</v>
      </c>
      <c r="E302" s="16"/>
      <c r="F302" s="16"/>
      <c r="G302" s="16"/>
      <c r="H302" s="16"/>
      <c r="I302" s="16"/>
      <c r="J302" s="64" t="s">
        <v>94</v>
      </c>
      <c r="K302" s="64" t="s">
        <v>102</v>
      </c>
      <c r="L302" s="63"/>
      <c r="M302" s="66"/>
    </row>
    <row r="303" spans="1:13" x14ac:dyDescent="0.55000000000000004">
      <c r="A303" s="66"/>
      <c r="B303" s="132"/>
      <c r="C303" s="65"/>
      <c r="D303" s="134"/>
      <c r="E303" s="16"/>
      <c r="F303" s="16"/>
      <c r="G303" s="16"/>
      <c r="H303" s="16"/>
      <c r="I303" s="16"/>
      <c r="J303" s="64" t="s">
        <v>33</v>
      </c>
      <c r="K303" s="64" t="s">
        <v>33</v>
      </c>
      <c r="L303" s="63"/>
      <c r="M303" s="66"/>
    </row>
    <row r="304" spans="1:13" x14ac:dyDescent="0.55000000000000004">
      <c r="A304" s="137"/>
      <c r="B304" s="135"/>
      <c r="C304" s="70"/>
      <c r="D304" s="71"/>
      <c r="E304" s="27">
        <f>SUM(E282:E303)</f>
        <v>900000</v>
      </c>
      <c r="F304" s="27">
        <f t="shared" ref="F304:I304" si="3">SUM(F282:F303)</f>
        <v>900000</v>
      </c>
      <c r="G304" s="27">
        <f t="shared" si="3"/>
        <v>900000</v>
      </c>
      <c r="H304" s="27">
        <f t="shared" si="3"/>
        <v>900000</v>
      </c>
      <c r="I304" s="27">
        <f t="shared" si="3"/>
        <v>900000</v>
      </c>
      <c r="J304" s="68" t="s">
        <v>96</v>
      </c>
      <c r="K304" s="68" t="s">
        <v>103</v>
      </c>
      <c r="L304" s="67"/>
      <c r="M304" s="137"/>
    </row>
    <row r="306" spans="1:13" x14ac:dyDescent="0.55000000000000004">
      <c r="A306" s="526">
        <f>A288+1</f>
        <v>43</v>
      </c>
      <c r="B306" s="526"/>
      <c r="C306" s="526"/>
      <c r="D306" s="526"/>
      <c r="E306" s="526"/>
      <c r="F306" s="526"/>
      <c r="G306" s="526"/>
      <c r="H306" s="526"/>
      <c r="I306" s="526"/>
      <c r="J306" s="526"/>
      <c r="K306" s="526"/>
      <c r="L306" s="526"/>
      <c r="M306" s="526"/>
    </row>
    <row r="307" spans="1:13" x14ac:dyDescent="0.55000000000000004">
      <c r="A307" s="62">
        <f>A301+1</f>
        <v>11</v>
      </c>
      <c r="B307" s="129" t="s">
        <v>1786</v>
      </c>
      <c r="C307" s="61" t="s">
        <v>89</v>
      </c>
      <c r="D307" s="210" t="s">
        <v>203</v>
      </c>
      <c r="E307" s="11">
        <v>100000</v>
      </c>
      <c r="F307" s="11">
        <v>100000</v>
      </c>
      <c r="G307" s="11">
        <v>100000</v>
      </c>
      <c r="H307" s="11">
        <v>100000</v>
      </c>
      <c r="I307" s="11">
        <v>100000</v>
      </c>
      <c r="J307" s="59" t="s">
        <v>93</v>
      </c>
      <c r="K307" s="59" t="s">
        <v>101</v>
      </c>
      <c r="L307" s="57" t="s">
        <v>100</v>
      </c>
      <c r="M307" s="62" t="s">
        <v>35</v>
      </c>
    </row>
    <row r="308" spans="1:13" x14ac:dyDescent="0.55000000000000004">
      <c r="A308" s="66"/>
      <c r="B308" s="132" t="s">
        <v>1813</v>
      </c>
      <c r="C308" s="65" t="s">
        <v>90</v>
      </c>
      <c r="D308" s="134" t="s">
        <v>225</v>
      </c>
      <c r="E308" s="16"/>
      <c r="F308" s="16"/>
      <c r="G308" s="16"/>
      <c r="H308" s="16"/>
      <c r="I308" s="16"/>
      <c r="J308" s="64" t="s">
        <v>94</v>
      </c>
      <c r="K308" s="64" t="s">
        <v>102</v>
      </c>
      <c r="L308" s="63"/>
      <c r="M308" s="66"/>
    </row>
    <row r="309" spans="1:13" x14ac:dyDescent="0.55000000000000004">
      <c r="A309" s="66"/>
      <c r="B309" s="132"/>
      <c r="C309" s="65"/>
      <c r="D309" s="134" t="s">
        <v>226</v>
      </c>
      <c r="E309" s="16"/>
      <c r="F309" s="16"/>
      <c r="G309" s="16"/>
      <c r="H309" s="16"/>
      <c r="I309" s="16"/>
      <c r="J309" s="64" t="s">
        <v>33</v>
      </c>
      <c r="K309" s="64" t="s">
        <v>33</v>
      </c>
      <c r="L309" s="63"/>
      <c r="M309" s="66"/>
    </row>
    <row r="310" spans="1:13" x14ac:dyDescent="0.55000000000000004">
      <c r="A310" s="137"/>
      <c r="B310" s="135"/>
      <c r="C310" s="70"/>
      <c r="D310" s="71" t="s">
        <v>1787</v>
      </c>
      <c r="E310" s="17"/>
      <c r="F310" s="17"/>
      <c r="G310" s="17"/>
      <c r="H310" s="17"/>
      <c r="I310" s="17"/>
      <c r="J310" s="68" t="s">
        <v>96</v>
      </c>
      <c r="K310" s="68" t="s">
        <v>103</v>
      </c>
      <c r="L310" s="67"/>
      <c r="M310" s="137"/>
    </row>
    <row r="311" spans="1:13" x14ac:dyDescent="0.55000000000000004">
      <c r="A311" s="62">
        <f t="shared" ref="A311" si="4">A307+1</f>
        <v>12</v>
      </c>
      <c r="B311" s="129" t="s">
        <v>206</v>
      </c>
      <c r="C311" s="61" t="s">
        <v>89</v>
      </c>
      <c r="D311" s="210" t="s">
        <v>227</v>
      </c>
      <c r="E311" s="11">
        <v>100000</v>
      </c>
      <c r="F311" s="11">
        <v>100000</v>
      </c>
      <c r="G311" s="11">
        <v>100000</v>
      </c>
      <c r="H311" s="11">
        <v>100000</v>
      </c>
      <c r="I311" s="11">
        <v>100000</v>
      </c>
      <c r="J311" s="59" t="s">
        <v>93</v>
      </c>
      <c r="K311" s="59" t="s">
        <v>101</v>
      </c>
      <c r="L311" s="57" t="s">
        <v>100</v>
      </c>
      <c r="M311" s="62" t="s">
        <v>35</v>
      </c>
    </row>
    <row r="312" spans="1:13" x14ac:dyDescent="0.55000000000000004">
      <c r="A312" s="66"/>
      <c r="B312" s="132" t="s">
        <v>1814</v>
      </c>
      <c r="C312" s="65" t="s">
        <v>90</v>
      </c>
      <c r="D312" s="134"/>
      <c r="E312" s="16"/>
      <c r="F312" s="16"/>
      <c r="G312" s="16"/>
      <c r="H312" s="16"/>
      <c r="I312" s="16"/>
      <c r="J312" s="64" t="s">
        <v>94</v>
      </c>
      <c r="K312" s="64" t="s">
        <v>102</v>
      </c>
      <c r="L312" s="63"/>
      <c r="M312" s="66"/>
    </row>
    <row r="313" spans="1:13" x14ac:dyDescent="0.55000000000000004">
      <c r="A313" s="66"/>
      <c r="B313" s="132"/>
      <c r="C313" s="65"/>
      <c r="D313" s="134"/>
      <c r="E313" s="16"/>
      <c r="F313" s="16"/>
      <c r="G313" s="16"/>
      <c r="H313" s="16"/>
      <c r="I313" s="16"/>
      <c r="J313" s="64" t="s">
        <v>33</v>
      </c>
      <c r="K313" s="64" t="s">
        <v>33</v>
      </c>
      <c r="L313" s="63"/>
      <c r="M313" s="66"/>
    </row>
    <row r="314" spans="1:13" x14ac:dyDescent="0.55000000000000004">
      <c r="A314" s="137"/>
      <c r="B314" s="135"/>
      <c r="C314" s="70"/>
      <c r="D314" s="71"/>
      <c r="E314" s="17"/>
      <c r="F314" s="17"/>
      <c r="G314" s="17"/>
      <c r="H314" s="17"/>
      <c r="I314" s="17"/>
      <c r="J314" s="68" t="s">
        <v>96</v>
      </c>
      <c r="K314" s="68" t="s">
        <v>103</v>
      </c>
      <c r="L314" s="67"/>
      <c r="M314" s="137"/>
    </row>
    <row r="315" spans="1:13" x14ac:dyDescent="0.55000000000000004">
      <c r="A315" s="62">
        <f>A311+1</f>
        <v>13</v>
      </c>
      <c r="B315" s="129" t="s">
        <v>232</v>
      </c>
      <c r="C315" s="61" t="s">
        <v>89</v>
      </c>
      <c r="D315" s="210" t="s">
        <v>233</v>
      </c>
      <c r="E315" s="11">
        <v>300000</v>
      </c>
      <c r="F315" s="11">
        <v>300000</v>
      </c>
      <c r="G315" s="11">
        <v>300000</v>
      </c>
      <c r="H315" s="11">
        <v>300000</v>
      </c>
      <c r="I315" s="11">
        <v>300000</v>
      </c>
      <c r="J315" s="59" t="s">
        <v>93</v>
      </c>
      <c r="K315" s="59" t="s">
        <v>101</v>
      </c>
      <c r="L315" s="57" t="s">
        <v>100</v>
      </c>
      <c r="M315" s="62" t="s">
        <v>35</v>
      </c>
    </row>
    <row r="316" spans="1:13" x14ac:dyDescent="0.55000000000000004">
      <c r="A316" s="66"/>
      <c r="B316" s="132" t="s">
        <v>1815</v>
      </c>
      <c r="C316" s="65" t="s">
        <v>90</v>
      </c>
      <c r="D316" s="134" t="s">
        <v>230</v>
      </c>
      <c r="E316" s="16"/>
      <c r="F316" s="16"/>
      <c r="G316" s="16"/>
      <c r="H316" s="16"/>
      <c r="I316" s="16"/>
      <c r="J316" s="64" t="s">
        <v>94</v>
      </c>
      <c r="K316" s="64" t="s">
        <v>102</v>
      </c>
      <c r="L316" s="63"/>
      <c r="M316" s="66"/>
    </row>
    <row r="317" spans="1:13" x14ac:dyDescent="0.55000000000000004">
      <c r="A317" s="66"/>
      <c r="B317" s="132"/>
      <c r="C317" s="65"/>
      <c r="D317" s="134"/>
      <c r="E317" s="16"/>
      <c r="F317" s="16"/>
      <c r="G317" s="16"/>
      <c r="H317" s="16"/>
      <c r="I317" s="16"/>
      <c r="J317" s="64" t="s">
        <v>33</v>
      </c>
      <c r="K317" s="64" t="s">
        <v>33</v>
      </c>
      <c r="L317" s="63"/>
      <c r="M317" s="66"/>
    </row>
    <row r="318" spans="1:13" x14ac:dyDescent="0.55000000000000004">
      <c r="A318" s="137"/>
      <c r="B318" s="135"/>
      <c r="C318" s="70"/>
      <c r="D318" s="71"/>
      <c r="E318" s="17"/>
      <c r="F318" s="17"/>
      <c r="G318" s="17"/>
      <c r="H318" s="17"/>
      <c r="I318" s="17"/>
      <c r="J318" s="68" t="s">
        <v>96</v>
      </c>
      <c r="K318" s="68" t="s">
        <v>103</v>
      </c>
      <c r="L318" s="67"/>
      <c r="M318" s="137"/>
    </row>
    <row r="319" spans="1:13" x14ac:dyDescent="0.55000000000000004">
      <c r="A319" s="62">
        <f t="shared" ref="A319" si="5">A315+1</f>
        <v>14</v>
      </c>
      <c r="B319" s="129" t="s">
        <v>231</v>
      </c>
      <c r="C319" s="61" t="s">
        <v>89</v>
      </c>
      <c r="D319" s="210" t="s">
        <v>229</v>
      </c>
      <c r="E319" s="11">
        <v>100000</v>
      </c>
      <c r="F319" s="11">
        <v>100000</v>
      </c>
      <c r="G319" s="11">
        <v>100000</v>
      </c>
      <c r="H319" s="11">
        <v>100000</v>
      </c>
      <c r="I319" s="11">
        <v>100000</v>
      </c>
      <c r="J319" s="59" t="s">
        <v>93</v>
      </c>
      <c r="K319" s="59" t="s">
        <v>101</v>
      </c>
      <c r="L319" s="57" t="s">
        <v>100</v>
      </c>
      <c r="M319" s="62" t="s">
        <v>35</v>
      </c>
    </row>
    <row r="320" spans="1:13" x14ac:dyDescent="0.55000000000000004">
      <c r="A320" s="66"/>
      <c r="B320" s="132" t="s">
        <v>1816</v>
      </c>
      <c r="C320" s="65" t="s">
        <v>90</v>
      </c>
      <c r="D320" s="134" t="s">
        <v>234</v>
      </c>
      <c r="E320" s="16"/>
      <c r="F320" s="16"/>
      <c r="G320" s="16"/>
      <c r="H320" s="16"/>
      <c r="I320" s="16"/>
      <c r="J320" s="64" t="s">
        <v>94</v>
      </c>
      <c r="K320" s="64" t="s">
        <v>102</v>
      </c>
      <c r="L320" s="63"/>
      <c r="M320" s="66"/>
    </row>
    <row r="321" spans="1:13" x14ac:dyDescent="0.55000000000000004">
      <c r="A321" s="66"/>
      <c r="B321" s="132"/>
      <c r="C321" s="65"/>
      <c r="D321" s="134"/>
      <c r="E321" s="16"/>
      <c r="F321" s="16"/>
      <c r="G321" s="16"/>
      <c r="H321" s="16"/>
      <c r="I321" s="16"/>
      <c r="J321" s="64" t="s">
        <v>33</v>
      </c>
      <c r="K321" s="64" t="s">
        <v>33</v>
      </c>
      <c r="L321" s="63"/>
      <c r="M321" s="66"/>
    </row>
    <row r="322" spans="1:13" x14ac:dyDescent="0.55000000000000004">
      <c r="A322" s="137"/>
      <c r="B322" s="135"/>
      <c r="C322" s="70"/>
      <c r="D322" s="71"/>
      <c r="E322" s="27">
        <f>SUM(E307:E321)</f>
        <v>600000</v>
      </c>
      <c r="F322" s="27">
        <f>SUM(F307:F321)</f>
        <v>600000</v>
      </c>
      <c r="G322" s="27">
        <f>SUM(G307:G321)</f>
        <v>600000</v>
      </c>
      <c r="H322" s="27">
        <f>SUM(H307:H321)</f>
        <v>600000</v>
      </c>
      <c r="I322" s="27">
        <f>SUM(I307:I321)</f>
        <v>600000</v>
      </c>
      <c r="J322" s="68" t="s">
        <v>96</v>
      </c>
      <c r="K322" s="68" t="s">
        <v>103</v>
      </c>
      <c r="L322" s="67"/>
      <c r="M322" s="137"/>
    </row>
    <row r="323" spans="1:13" x14ac:dyDescent="0.55000000000000004">
      <c r="A323" s="555" t="s">
        <v>1655</v>
      </c>
      <c r="B323" s="555"/>
      <c r="C323" s="555"/>
      <c r="D323" s="555"/>
      <c r="E323" s="309">
        <f>A319</f>
        <v>14</v>
      </c>
      <c r="F323" s="309">
        <f>A319</f>
        <v>14</v>
      </c>
      <c r="G323" s="309">
        <f>A319</f>
        <v>14</v>
      </c>
      <c r="H323" s="309">
        <f>A319</f>
        <v>14</v>
      </c>
      <c r="I323" s="309">
        <f>A319</f>
        <v>14</v>
      </c>
      <c r="J323" s="199"/>
      <c r="K323" s="199"/>
      <c r="L323" s="128"/>
      <c r="M323" s="139"/>
    </row>
    <row r="324" spans="1:13" x14ac:dyDescent="0.55000000000000004">
      <c r="A324" s="555" t="s">
        <v>1504</v>
      </c>
      <c r="B324" s="555"/>
      <c r="C324" s="555"/>
      <c r="D324" s="555"/>
      <c r="E324" s="278">
        <f>E322+E304+E285+E266+E240</f>
        <v>2500000</v>
      </c>
      <c r="F324" s="278">
        <f>F322+F304+F285+F266+F240</f>
        <v>2500000</v>
      </c>
      <c r="G324" s="278">
        <f>G322+G304+G285+G266+G240</f>
        <v>2500000</v>
      </c>
      <c r="H324" s="278">
        <f>H322+H304+H285+H266+H240</f>
        <v>2500000</v>
      </c>
      <c r="I324" s="278">
        <f>I322+I304+I285+I266+I240</f>
        <v>2500000</v>
      </c>
      <c r="J324" s="199"/>
      <c r="K324" s="199"/>
      <c r="L324" s="128"/>
      <c r="M324" s="139"/>
    </row>
    <row r="325" spans="1:13" x14ac:dyDescent="0.55000000000000004">
      <c r="A325" s="526">
        <f>A306+1</f>
        <v>44</v>
      </c>
      <c r="B325" s="526"/>
      <c r="C325" s="526"/>
      <c r="D325" s="526"/>
      <c r="E325" s="526"/>
      <c r="F325" s="526"/>
      <c r="G325" s="526"/>
      <c r="H325" s="526"/>
      <c r="I325" s="526"/>
      <c r="J325" s="526"/>
      <c r="K325" s="526"/>
      <c r="L325" s="526"/>
      <c r="M325" s="526"/>
    </row>
    <row r="326" spans="1:13" x14ac:dyDescent="0.55000000000000004">
      <c r="A326" s="575" t="s">
        <v>1660</v>
      </c>
      <c r="B326" s="575"/>
      <c r="C326" s="60" t="s">
        <v>86</v>
      </c>
    </row>
    <row r="327" spans="1:13" x14ac:dyDescent="0.55000000000000004">
      <c r="A327" s="575" t="s">
        <v>87</v>
      </c>
      <c r="B327" s="575"/>
    </row>
    <row r="328" spans="1:13" x14ac:dyDescent="0.55000000000000004">
      <c r="A328" s="60" t="s">
        <v>19</v>
      </c>
      <c r="B328" s="60"/>
      <c r="D328" s="60"/>
    </row>
    <row r="329" spans="1:13" x14ac:dyDescent="0.55000000000000004">
      <c r="A329" s="576" t="s">
        <v>88</v>
      </c>
      <c r="B329" s="576"/>
      <c r="C329" s="576"/>
      <c r="D329" s="576"/>
      <c r="E329" s="60" t="s">
        <v>1654</v>
      </c>
      <c r="F329" s="60"/>
      <c r="G329" s="60"/>
      <c r="H329" s="60"/>
    </row>
    <row r="330" spans="1:13" x14ac:dyDescent="0.55000000000000004">
      <c r="A330" s="556" t="s">
        <v>2026</v>
      </c>
      <c r="B330" s="556"/>
      <c r="C330" s="556"/>
      <c r="D330" s="556"/>
      <c r="E330" s="556"/>
      <c r="F330" s="556"/>
      <c r="G330" s="556"/>
      <c r="H330" s="556"/>
      <c r="I330" s="556"/>
      <c r="J330" s="556"/>
      <c r="K330" s="556"/>
      <c r="L330" s="556"/>
      <c r="M330" s="556"/>
    </row>
    <row r="331" spans="1:13" x14ac:dyDescent="0.55000000000000004">
      <c r="A331" s="62"/>
      <c r="B331" s="160"/>
      <c r="C331" s="47"/>
      <c r="D331" s="160"/>
      <c r="E331" s="577" t="s">
        <v>10</v>
      </c>
      <c r="F331" s="577"/>
      <c r="G331" s="577"/>
      <c r="H331" s="577"/>
      <c r="I331" s="528"/>
      <c r="J331" s="160" t="s">
        <v>11</v>
      </c>
      <c r="K331" s="160"/>
      <c r="L331" s="62"/>
      <c r="M331" s="160"/>
    </row>
    <row r="332" spans="1:13" x14ac:dyDescent="0.55000000000000004">
      <c r="A332" s="66" t="s">
        <v>5</v>
      </c>
      <c r="B332" s="182" t="s">
        <v>0</v>
      </c>
      <c r="C332" s="50" t="s">
        <v>6</v>
      </c>
      <c r="D332" s="182" t="s">
        <v>7</v>
      </c>
      <c r="E332" s="174">
        <v>2566</v>
      </c>
      <c r="F332" s="175">
        <v>2567</v>
      </c>
      <c r="G332" s="46">
        <v>2568</v>
      </c>
      <c r="H332" s="46">
        <v>2569</v>
      </c>
      <c r="I332" s="174">
        <v>2570</v>
      </c>
      <c r="J332" s="182" t="s">
        <v>12</v>
      </c>
      <c r="K332" s="182" t="s">
        <v>15</v>
      </c>
      <c r="L332" s="66" t="s">
        <v>17</v>
      </c>
      <c r="M332" s="182" t="s">
        <v>13</v>
      </c>
    </row>
    <row r="333" spans="1:13" x14ac:dyDescent="0.55000000000000004">
      <c r="A333" s="137"/>
      <c r="B333" s="166"/>
      <c r="C333" s="50"/>
      <c r="D333" s="166" t="s">
        <v>8</v>
      </c>
      <c r="E333" s="186" t="s">
        <v>9</v>
      </c>
      <c r="F333" s="187" t="s">
        <v>9</v>
      </c>
      <c r="G333" s="145" t="s">
        <v>9</v>
      </c>
      <c r="H333" s="145" t="s">
        <v>9</v>
      </c>
      <c r="I333" s="186" t="s">
        <v>9</v>
      </c>
      <c r="J333" s="166"/>
      <c r="K333" s="166" t="s">
        <v>16</v>
      </c>
      <c r="L333" s="137" t="s">
        <v>0</v>
      </c>
      <c r="M333" s="166" t="s">
        <v>14</v>
      </c>
    </row>
    <row r="334" spans="1:13" x14ac:dyDescent="0.55000000000000004">
      <c r="A334" s="62">
        <v>1</v>
      </c>
      <c r="B334" s="129" t="s">
        <v>1868</v>
      </c>
      <c r="C334" s="61" t="s">
        <v>89</v>
      </c>
      <c r="D334" s="210" t="s">
        <v>235</v>
      </c>
      <c r="E334" s="11">
        <v>300000</v>
      </c>
      <c r="F334" s="11">
        <v>300000</v>
      </c>
      <c r="G334" s="11">
        <v>300000</v>
      </c>
      <c r="H334" s="11">
        <v>300000</v>
      </c>
      <c r="I334" s="11">
        <v>300000</v>
      </c>
      <c r="J334" s="59" t="s">
        <v>93</v>
      </c>
      <c r="K334" s="59" t="s">
        <v>101</v>
      </c>
      <c r="L334" s="57" t="s">
        <v>100</v>
      </c>
      <c r="M334" s="62" t="s">
        <v>35</v>
      </c>
    </row>
    <row r="335" spans="1:13" x14ac:dyDescent="0.55000000000000004">
      <c r="A335" s="66"/>
      <c r="B335" s="132" t="s">
        <v>1870</v>
      </c>
      <c r="C335" s="65" t="s">
        <v>90</v>
      </c>
      <c r="D335" s="134" t="s">
        <v>1871</v>
      </c>
      <c r="E335" s="16"/>
      <c r="F335" s="16"/>
      <c r="G335" s="16"/>
      <c r="H335" s="16"/>
      <c r="I335" s="16"/>
      <c r="J335" s="64" t="s">
        <v>94</v>
      </c>
      <c r="K335" s="64" t="s">
        <v>102</v>
      </c>
      <c r="L335" s="63"/>
      <c r="M335" s="66"/>
    </row>
    <row r="336" spans="1:13" x14ac:dyDescent="0.55000000000000004">
      <c r="A336" s="66"/>
      <c r="B336" s="132" t="s">
        <v>1869</v>
      </c>
      <c r="C336" s="65"/>
      <c r="D336" s="134"/>
      <c r="E336" s="16"/>
      <c r="F336" s="16"/>
      <c r="G336" s="16"/>
      <c r="H336" s="16"/>
      <c r="I336" s="16"/>
      <c r="J336" s="64" t="s">
        <v>33</v>
      </c>
      <c r="K336" s="64" t="s">
        <v>33</v>
      </c>
      <c r="L336" s="63"/>
      <c r="M336" s="66"/>
    </row>
    <row r="337" spans="1:13" x14ac:dyDescent="0.55000000000000004">
      <c r="A337" s="66"/>
      <c r="B337" s="132"/>
      <c r="C337" s="65"/>
      <c r="D337" s="134"/>
      <c r="E337" s="16"/>
      <c r="F337" s="16"/>
      <c r="G337" s="16"/>
      <c r="H337" s="16"/>
      <c r="I337" s="16"/>
      <c r="J337" s="64" t="s">
        <v>96</v>
      </c>
      <c r="K337" s="64" t="s">
        <v>103</v>
      </c>
      <c r="L337" s="63"/>
      <c r="M337" s="66"/>
    </row>
    <row r="338" spans="1:13" x14ac:dyDescent="0.55000000000000004">
      <c r="A338" s="137"/>
      <c r="B338" s="135"/>
      <c r="C338" s="70"/>
      <c r="D338" s="71"/>
      <c r="E338" s="17"/>
      <c r="F338" s="17"/>
      <c r="G338" s="17"/>
      <c r="H338" s="17"/>
      <c r="I338" s="17"/>
      <c r="J338" s="68" t="s">
        <v>195</v>
      </c>
      <c r="K338" s="68" t="s">
        <v>104</v>
      </c>
      <c r="L338" s="67"/>
      <c r="M338" s="137"/>
    </row>
    <row r="339" spans="1:13" x14ac:dyDescent="0.55000000000000004">
      <c r="A339" s="62">
        <f>A334+1</f>
        <v>2</v>
      </c>
      <c r="B339" s="129" t="s">
        <v>1817</v>
      </c>
      <c r="C339" s="61" t="s">
        <v>89</v>
      </c>
      <c r="D339" s="210" t="s">
        <v>235</v>
      </c>
      <c r="E339" s="11">
        <v>300000</v>
      </c>
      <c r="F339" s="11">
        <v>300000</v>
      </c>
      <c r="G339" s="11">
        <v>300000</v>
      </c>
      <c r="H339" s="11">
        <v>300000</v>
      </c>
      <c r="I339" s="11">
        <v>300000</v>
      </c>
      <c r="J339" s="59" t="s">
        <v>93</v>
      </c>
      <c r="K339" s="59" t="s">
        <v>101</v>
      </c>
      <c r="L339" s="57" t="s">
        <v>100</v>
      </c>
      <c r="M339" s="62" t="s">
        <v>35</v>
      </c>
    </row>
    <row r="340" spans="1:13" x14ac:dyDescent="0.55000000000000004">
      <c r="A340" s="66"/>
      <c r="B340" s="132" t="s">
        <v>236</v>
      </c>
      <c r="C340" s="65" t="s">
        <v>90</v>
      </c>
      <c r="D340" s="134" t="s">
        <v>1788</v>
      </c>
      <c r="E340" s="16"/>
      <c r="F340" s="16"/>
      <c r="G340" s="16"/>
      <c r="H340" s="16"/>
      <c r="I340" s="16"/>
      <c r="J340" s="64" t="s">
        <v>94</v>
      </c>
      <c r="K340" s="64" t="s">
        <v>102</v>
      </c>
      <c r="L340" s="63"/>
      <c r="M340" s="66"/>
    </row>
    <row r="341" spans="1:13" x14ac:dyDescent="0.55000000000000004">
      <c r="A341" s="66"/>
      <c r="B341" s="132"/>
      <c r="C341" s="65"/>
      <c r="D341" s="134"/>
      <c r="E341" s="16"/>
      <c r="F341" s="16"/>
      <c r="G341" s="16"/>
      <c r="H341" s="16"/>
      <c r="I341" s="16"/>
      <c r="J341" s="64" t="s">
        <v>33</v>
      </c>
      <c r="K341" s="64" t="s">
        <v>33</v>
      </c>
      <c r="L341" s="63"/>
      <c r="M341" s="66"/>
    </row>
    <row r="342" spans="1:13" x14ac:dyDescent="0.55000000000000004">
      <c r="A342" s="66"/>
      <c r="B342" s="132"/>
      <c r="C342" s="65"/>
      <c r="D342" s="134"/>
      <c r="E342" s="16"/>
      <c r="F342" s="16"/>
      <c r="G342" s="16"/>
      <c r="H342" s="16"/>
      <c r="I342" s="16"/>
      <c r="J342" s="64" t="s">
        <v>96</v>
      </c>
      <c r="K342" s="64" t="s">
        <v>103</v>
      </c>
      <c r="L342" s="63"/>
      <c r="M342" s="66"/>
    </row>
    <row r="343" spans="1:13" x14ac:dyDescent="0.55000000000000004">
      <c r="A343" s="137"/>
      <c r="B343" s="135"/>
      <c r="C343" s="70"/>
      <c r="D343" s="71"/>
      <c r="E343" s="27">
        <f>SUM(E334:E342)</f>
        <v>600000</v>
      </c>
      <c r="F343" s="27">
        <f t="shared" ref="F343:I343" si="6">SUM(F334:F342)</f>
        <v>600000</v>
      </c>
      <c r="G343" s="27">
        <f t="shared" si="6"/>
        <v>600000</v>
      </c>
      <c r="H343" s="27">
        <f t="shared" si="6"/>
        <v>600000</v>
      </c>
      <c r="I343" s="27">
        <f t="shared" si="6"/>
        <v>600000</v>
      </c>
      <c r="J343" s="68" t="s">
        <v>195</v>
      </c>
      <c r="K343" s="68" t="s">
        <v>104</v>
      </c>
      <c r="L343" s="67"/>
      <c r="M343" s="137"/>
    </row>
    <row r="344" spans="1:13" x14ac:dyDescent="0.55000000000000004">
      <c r="A344" s="526">
        <f>A325+1</f>
        <v>45</v>
      </c>
      <c r="B344" s="526"/>
      <c r="C344" s="526"/>
      <c r="D344" s="526"/>
      <c r="E344" s="526"/>
      <c r="F344" s="526"/>
      <c r="G344" s="526"/>
      <c r="H344" s="526"/>
      <c r="I344" s="526"/>
      <c r="J344" s="526"/>
      <c r="K344" s="526"/>
      <c r="L344" s="526"/>
      <c r="M344" s="526"/>
    </row>
    <row r="345" spans="1:13" x14ac:dyDescent="0.55000000000000004">
      <c r="A345" s="62">
        <f>A339+1</f>
        <v>3</v>
      </c>
      <c r="B345" s="129" t="s">
        <v>114</v>
      </c>
      <c r="C345" s="61" t="s">
        <v>89</v>
      </c>
      <c r="D345" s="210" t="s">
        <v>238</v>
      </c>
      <c r="E345" s="11">
        <v>300000</v>
      </c>
      <c r="F345" s="11">
        <v>300000</v>
      </c>
      <c r="G345" s="11">
        <v>300000</v>
      </c>
      <c r="H345" s="11">
        <v>300000</v>
      </c>
      <c r="I345" s="11">
        <v>300000</v>
      </c>
      <c r="J345" s="59" t="s">
        <v>93</v>
      </c>
      <c r="K345" s="59" t="s">
        <v>101</v>
      </c>
      <c r="L345" s="57" t="s">
        <v>100</v>
      </c>
      <c r="M345" s="62" t="s">
        <v>35</v>
      </c>
    </row>
    <row r="346" spans="1:13" x14ac:dyDescent="0.55000000000000004">
      <c r="A346" s="66"/>
      <c r="B346" s="132" t="s">
        <v>1965</v>
      </c>
      <c r="C346" s="65" t="s">
        <v>90</v>
      </c>
      <c r="D346" s="134" t="s">
        <v>1866</v>
      </c>
      <c r="E346" s="16"/>
      <c r="F346" s="16"/>
      <c r="G346" s="16"/>
      <c r="H346" s="16"/>
      <c r="I346" s="16"/>
      <c r="J346" s="64" t="s">
        <v>94</v>
      </c>
      <c r="K346" s="64" t="s">
        <v>102</v>
      </c>
      <c r="L346" s="63"/>
      <c r="M346" s="66"/>
    </row>
    <row r="347" spans="1:13" x14ac:dyDescent="0.55000000000000004">
      <c r="A347" s="66"/>
      <c r="B347" s="132"/>
      <c r="C347" s="65"/>
      <c r="D347" s="134" t="s">
        <v>1867</v>
      </c>
      <c r="E347" s="16"/>
      <c r="F347" s="16"/>
      <c r="G347" s="16"/>
      <c r="H347" s="16"/>
      <c r="I347" s="16"/>
      <c r="J347" s="64" t="s">
        <v>33</v>
      </c>
      <c r="K347" s="64" t="s">
        <v>33</v>
      </c>
      <c r="L347" s="63"/>
      <c r="M347" s="66"/>
    </row>
    <row r="348" spans="1:13" x14ac:dyDescent="0.55000000000000004">
      <c r="A348" s="66"/>
      <c r="B348" s="132"/>
      <c r="C348" s="65"/>
      <c r="E348" s="16"/>
      <c r="F348" s="16"/>
      <c r="G348" s="16"/>
      <c r="H348" s="16"/>
      <c r="I348" s="16"/>
      <c r="J348" s="64" t="s">
        <v>96</v>
      </c>
      <c r="K348" s="64" t="s">
        <v>103</v>
      </c>
      <c r="L348" s="63"/>
      <c r="M348" s="66"/>
    </row>
    <row r="349" spans="1:13" x14ac:dyDescent="0.55000000000000004">
      <c r="A349" s="66"/>
      <c r="B349" s="132"/>
      <c r="C349" s="65"/>
      <c r="D349" s="134"/>
      <c r="E349" s="16"/>
      <c r="F349" s="16"/>
      <c r="G349" s="16"/>
      <c r="H349" s="16"/>
      <c r="I349" s="16"/>
      <c r="J349" s="64" t="s">
        <v>195</v>
      </c>
      <c r="K349" s="64" t="s">
        <v>104</v>
      </c>
      <c r="L349" s="63"/>
      <c r="M349" s="66"/>
    </row>
    <row r="350" spans="1:13" x14ac:dyDescent="0.55000000000000004">
      <c r="A350" s="137"/>
      <c r="B350" s="135"/>
      <c r="C350" s="70"/>
      <c r="D350" s="71"/>
      <c r="E350" s="17"/>
      <c r="F350" s="17"/>
      <c r="G350" s="17"/>
      <c r="H350" s="17"/>
      <c r="I350" s="17"/>
      <c r="J350" s="68"/>
      <c r="K350" s="68"/>
      <c r="L350" s="67"/>
      <c r="M350" s="137"/>
    </row>
    <row r="351" spans="1:13" x14ac:dyDescent="0.55000000000000004">
      <c r="A351" s="62">
        <f>A345+1</f>
        <v>4</v>
      </c>
      <c r="B351" s="129" t="s">
        <v>114</v>
      </c>
      <c r="C351" s="61" t="s">
        <v>89</v>
      </c>
      <c r="D351" s="210" t="s">
        <v>238</v>
      </c>
      <c r="E351" s="11">
        <v>300000</v>
      </c>
      <c r="F351" s="11">
        <v>300000</v>
      </c>
      <c r="G351" s="11">
        <v>300000</v>
      </c>
      <c r="H351" s="11">
        <v>300000</v>
      </c>
      <c r="I351" s="11">
        <v>300000</v>
      </c>
      <c r="J351" s="59" t="s">
        <v>93</v>
      </c>
      <c r="K351" s="59" t="s">
        <v>101</v>
      </c>
      <c r="L351" s="57" t="s">
        <v>100</v>
      </c>
      <c r="M351" s="62" t="s">
        <v>35</v>
      </c>
    </row>
    <row r="352" spans="1:13" x14ac:dyDescent="0.55000000000000004">
      <c r="A352" s="66"/>
      <c r="B352" s="132" t="s">
        <v>237</v>
      </c>
      <c r="C352" s="65" t="s">
        <v>90</v>
      </c>
      <c r="D352" s="134" t="s">
        <v>1871</v>
      </c>
      <c r="E352" s="16"/>
      <c r="F352" s="16"/>
      <c r="G352" s="16"/>
      <c r="H352" s="16"/>
      <c r="I352" s="16"/>
      <c r="J352" s="64" t="s">
        <v>94</v>
      </c>
      <c r="K352" s="64" t="s">
        <v>102</v>
      </c>
      <c r="L352" s="63"/>
      <c r="M352" s="66"/>
    </row>
    <row r="353" spans="1:13" x14ac:dyDescent="0.55000000000000004">
      <c r="A353" s="66"/>
      <c r="B353" s="132"/>
      <c r="C353" s="65"/>
      <c r="D353" s="134"/>
      <c r="E353" s="16"/>
      <c r="F353" s="16"/>
      <c r="G353" s="16"/>
      <c r="H353" s="16"/>
      <c r="I353" s="16"/>
      <c r="J353" s="64" t="s">
        <v>33</v>
      </c>
      <c r="K353" s="64" t="s">
        <v>33</v>
      </c>
      <c r="L353" s="63"/>
      <c r="M353" s="66"/>
    </row>
    <row r="354" spans="1:13" x14ac:dyDescent="0.55000000000000004">
      <c r="A354" s="66"/>
      <c r="B354" s="132"/>
      <c r="C354" s="65"/>
      <c r="D354" s="134"/>
      <c r="E354" s="16"/>
      <c r="F354" s="16"/>
      <c r="G354" s="16"/>
      <c r="H354" s="16"/>
      <c r="I354" s="16"/>
      <c r="J354" s="64" t="s">
        <v>96</v>
      </c>
      <c r="K354" s="64" t="s">
        <v>103</v>
      </c>
      <c r="L354" s="63"/>
      <c r="M354" s="66"/>
    </row>
    <row r="355" spans="1:13" x14ac:dyDescent="0.55000000000000004">
      <c r="A355" s="66"/>
      <c r="B355" s="132"/>
      <c r="C355" s="65"/>
      <c r="D355" s="134"/>
      <c r="E355" s="16"/>
      <c r="F355" s="16"/>
      <c r="G355" s="16"/>
      <c r="H355" s="16"/>
      <c r="I355" s="16"/>
      <c r="J355" s="64" t="s">
        <v>195</v>
      </c>
      <c r="K355" s="64" t="s">
        <v>104</v>
      </c>
      <c r="L355" s="63"/>
      <c r="M355" s="66"/>
    </row>
    <row r="356" spans="1:13" x14ac:dyDescent="0.55000000000000004">
      <c r="A356" s="137"/>
      <c r="B356" s="135"/>
      <c r="C356" s="70"/>
      <c r="D356" s="71"/>
      <c r="E356" s="17"/>
      <c r="F356" s="17"/>
      <c r="G356" s="17"/>
      <c r="H356" s="17"/>
      <c r="I356" s="17"/>
      <c r="J356" s="68"/>
      <c r="K356" s="68"/>
      <c r="L356" s="67"/>
      <c r="M356" s="137"/>
    </row>
    <row r="357" spans="1:13" x14ac:dyDescent="0.55000000000000004">
      <c r="A357" s="137"/>
      <c r="B357" s="135"/>
      <c r="C357" s="70"/>
      <c r="D357" s="71"/>
      <c r="E357" s="27">
        <f>SUM(E345:E356)</f>
        <v>600000</v>
      </c>
      <c r="F357" s="27">
        <f>SUM(F345:F356)</f>
        <v>600000</v>
      </c>
      <c r="G357" s="27">
        <f>SUM(G345:G356)</f>
        <v>600000</v>
      </c>
      <c r="H357" s="27">
        <f>SUM(H345:H356)</f>
        <v>600000</v>
      </c>
      <c r="I357" s="27">
        <f>SUM(I345:I356)</f>
        <v>600000</v>
      </c>
      <c r="J357" s="68"/>
      <c r="K357" s="68"/>
      <c r="L357" s="67"/>
      <c r="M357" s="137"/>
    </row>
    <row r="358" spans="1:13" x14ac:dyDescent="0.55000000000000004">
      <c r="A358" s="555" t="s">
        <v>1503</v>
      </c>
      <c r="B358" s="555"/>
      <c r="C358" s="555"/>
      <c r="D358" s="555"/>
      <c r="E358" s="6">
        <f>E357+E343</f>
        <v>1200000</v>
      </c>
      <c r="F358" s="6">
        <f>F357+F343</f>
        <v>1200000</v>
      </c>
      <c r="G358" s="6">
        <f>G357+G343</f>
        <v>1200000</v>
      </c>
      <c r="H358" s="6">
        <f>H357+H343</f>
        <v>1200000</v>
      </c>
      <c r="I358" s="6">
        <f>I357+I343</f>
        <v>1200000</v>
      </c>
      <c r="J358" s="199"/>
      <c r="K358" s="199"/>
      <c r="L358" s="128"/>
      <c r="M358" s="139"/>
    </row>
    <row r="359" spans="1:13" x14ac:dyDescent="0.55000000000000004">
      <c r="A359" s="555" t="s">
        <v>1507</v>
      </c>
      <c r="B359" s="555"/>
      <c r="C359" s="555"/>
      <c r="D359" s="555"/>
      <c r="E359" s="198">
        <v>4</v>
      </c>
      <c r="F359" s="198">
        <v>4</v>
      </c>
      <c r="G359" s="198">
        <v>4</v>
      </c>
      <c r="H359" s="198">
        <v>4</v>
      </c>
      <c r="I359" s="198">
        <v>4</v>
      </c>
      <c r="J359" s="199"/>
      <c r="K359" s="199"/>
      <c r="L359" s="128"/>
      <c r="M359" s="139"/>
    </row>
    <row r="360" spans="1:13" x14ac:dyDescent="0.55000000000000004">
      <c r="B360" s="173"/>
      <c r="C360" s="193"/>
      <c r="D360" s="173"/>
    </row>
    <row r="361" spans="1:13" x14ac:dyDescent="0.55000000000000004">
      <c r="B361" s="173"/>
      <c r="C361" s="193"/>
      <c r="D361" s="173"/>
    </row>
    <row r="362" spans="1:13" x14ac:dyDescent="0.55000000000000004">
      <c r="B362" s="173"/>
      <c r="C362" s="193"/>
      <c r="D362" s="173"/>
    </row>
    <row r="363" spans="1:13" x14ac:dyDescent="0.55000000000000004">
      <c r="A363" s="526">
        <f>A344+1</f>
        <v>46</v>
      </c>
      <c r="B363" s="526"/>
      <c r="C363" s="526"/>
      <c r="D363" s="526"/>
      <c r="E363" s="526"/>
      <c r="F363" s="526"/>
      <c r="G363" s="526"/>
      <c r="H363" s="526"/>
      <c r="I363" s="526"/>
      <c r="J363" s="526"/>
      <c r="K363" s="526"/>
      <c r="L363" s="526"/>
      <c r="M363" s="526"/>
    </row>
    <row r="364" spans="1:13" x14ac:dyDescent="0.55000000000000004">
      <c r="A364" s="556" t="s">
        <v>239</v>
      </c>
      <c r="B364" s="556"/>
      <c r="C364" s="556"/>
      <c r="D364" s="556"/>
      <c r="E364" s="556"/>
      <c r="F364" s="556"/>
      <c r="G364" s="556"/>
      <c r="H364" s="556"/>
      <c r="I364" s="556"/>
      <c r="J364" s="556"/>
      <c r="K364" s="556"/>
      <c r="L364" s="556"/>
      <c r="M364" s="556"/>
    </row>
    <row r="365" spans="1:13" x14ac:dyDescent="0.55000000000000004">
      <c r="A365" s="62"/>
      <c r="B365" s="160"/>
      <c r="C365" s="47"/>
      <c r="D365" s="160"/>
      <c r="E365" s="577" t="s">
        <v>10</v>
      </c>
      <c r="F365" s="577"/>
      <c r="G365" s="577"/>
      <c r="H365" s="577"/>
      <c r="I365" s="528"/>
      <c r="J365" s="160" t="s">
        <v>11</v>
      </c>
      <c r="K365" s="160"/>
      <c r="L365" s="62"/>
      <c r="M365" s="160"/>
    </row>
    <row r="366" spans="1:13" x14ac:dyDescent="0.55000000000000004">
      <c r="A366" s="66" t="s">
        <v>5</v>
      </c>
      <c r="B366" s="182" t="s">
        <v>0</v>
      </c>
      <c r="C366" s="50" t="s">
        <v>6</v>
      </c>
      <c r="D366" s="182" t="s">
        <v>7</v>
      </c>
      <c r="E366" s="174">
        <v>2566</v>
      </c>
      <c r="F366" s="175">
        <v>2567</v>
      </c>
      <c r="G366" s="46">
        <v>2568</v>
      </c>
      <c r="H366" s="46">
        <v>2569</v>
      </c>
      <c r="I366" s="174">
        <v>2570</v>
      </c>
      <c r="J366" s="182" t="s">
        <v>12</v>
      </c>
      <c r="K366" s="182" t="s">
        <v>15</v>
      </c>
      <c r="L366" s="66" t="s">
        <v>17</v>
      </c>
      <c r="M366" s="182" t="s">
        <v>13</v>
      </c>
    </row>
    <row r="367" spans="1:13" x14ac:dyDescent="0.55000000000000004">
      <c r="A367" s="137"/>
      <c r="B367" s="166"/>
      <c r="C367" s="50"/>
      <c r="D367" s="166" t="s">
        <v>8</v>
      </c>
      <c r="E367" s="186" t="s">
        <v>9</v>
      </c>
      <c r="F367" s="187" t="s">
        <v>9</v>
      </c>
      <c r="G367" s="145" t="s">
        <v>9</v>
      </c>
      <c r="H367" s="145" t="s">
        <v>9</v>
      </c>
      <c r="I367" s="186" t="s">
        <v>9</v>
      </c>
      <c r="J367" s="166"/>
      <c r="K367" s="166" t="s">
        <v>16</v>
      </c>
      <c r="L367" s="137" t="s">
        <v>0</v>
      </c>
      <c r="M367" s="166" t="s">
        <v>14</v>
      </c>
    </row>
    <row r="368" spans="1:13" x14ac:dyDescent="0.55000000000000004">
      <c r="A368" s="62">
        <v>1</v>
      </c>
      <c r="B368" s="129" t="s">
        <v>240</v>
      </c>
      <c r="C368" s="61" t="s">
        <v>241</v>
      </c>
      <c r="D368" s="210" t="s">
        <v>243</v>
      </c>
      <c r="E368" s="11">
        <v>300000</v>
      </c>
      <c r="F368" s="11">
        <v>300000</v>
      </c>
      <c r="G368" s="11">
        <v>300000</v>
      </c>
      <c r="H368" s="11">
        <v>300000</v>
      </c>
      <c r="I368" s="11">
        <v>300000</v>
      </c>
      <c r="J368" s="59" t="s">
        <v>32</v>
      </c>
      <c r="K368" s="59" t="s">
        <v>255</v>
      </c>
      <c r="L368" s="57" t="s">
        <v>100</v>
      </c>
      <c r="M368" s="62" t="s">
        <v>35</v>
      </c>
    </row>
    <row r="369" spans="1:13" x14ac:dyDescent="0.55000000000000004">
      <c r="A369" s="66"/>
      <c r="B369" s="132" t="s">
        <v>46</v>
      </c>
      <c r="C369" s="65" t="s">
        <v>242</v>
      </c>
      <c r="D369" s="134" t="s">
        <v>244</v>
      </c>
      <c r="E369" s="16"/>
      <c r="F369" s="16"/>
      <c r="G369" s="16"/>
      <c r="H369" s="16"/>
      <c r="I369" s="16"/>
      <c r="J369" s="64" t="s">
        <v>253</v>
      </c>
      <c r="K369" s="64" t="s">
        <v>255</v>
      </c>
      <c r="L369" s="63"/>
      <c r="M369" s="66"/>
    </row>
    <row r="370" spans="1:13" x14ac:dyDescent="0.55000000000000004">
      <c r="A370" s="66"/>
      <c r="B370" s="132"/>
      <c r="C370" s="65"/>
      <c r="D370" s="134" t="s">
        <v>245</v>
      </c>
      <c r="E370" s="16"/>
      <c r="F370" s="16"/>
      <c r="G370" s="16"/>
      <c r="H370" s="16"/>
      <c r="I370" s="16"/>
      <c r="J370" s="64" t="s">
        <v>254</v>
      </c>
      <c r="K370" s="64" t="s">
        <v>256</v>
      </c>
      <c r="L370" s="63"/>
      <c r="M370" s="66"/>
    </row>
    <row r="371" spans="1:13" x14ac:dyDescent="0.55000000000000004">
      <c r="A371" s="66"/>
      <c r="B371" s="132"/>
      <c r="C371" s="65"/>
      <c r="D371" s="134"/>
      <c r="E371" s="16"/>
      <c r="F371" s="16"/>
      <c r="G371" s="16"/>
      <c r="H371" s="16"/>
      <c r="I371" s="16"/>
      <c r="J371" s="64"/>
      <c r="K371" s="64"/>
      <c r="L371" s="63"/>
      <c r="M371" s="66"/>
    </row>
    <row r="372" spans="1:13" x14ac:dyDescent="0.55000000000000004">
      <c r="A372" s="137"/>
      <c r="B372" s="135"/>
      <c r="C372" s="70"/>
      <c r="D372" s="71"/>
      <c r="E372" s="17"/>
      <c r="F372" s="17"/>
      <c r="G372" s="17"/>
      <c r="H372" s="17"/>
      <c r="I372" s="17"/>
      <c r="J372" s="68"/>
      <c r="K372" s="68"/>
      <c r="L372" s="67"/>
      <c r="M372" s="137"/>
    </row>
    <row r="373" spans="1:13" x14ac:dyDescent="0.55000000000000004">
      <c r="A373" s="62">
        <v>2</v>
      </c>
      <c r="B373" s="129" t="s">
        <v>246</v>
      </c>
      <c r="C373" s="61" t="s">
        <v>241</v>
      </c>
      <c r="D373" s="210" t="s">
        <v>248</v>
      </c>
      <c r="E373" s="11">
        <v>300000</v>
      </c>
      <c r="F373" s="11">
        <v>300000</v>
      </c>
      <c r="G373" s="11">
        <v>300000</v>
      </c>
      <c r="H373" s="11">
        <v>300000</v>
      </c>
      <c r="I373" s="11">
        <v>300000</v>
      </c>
      <c r="J373" s="59" t="s">
        <v>32</v>
      </c>
      <c r="K373" s="59" t="s">
        <v>255</v>
      </c>
      <c r="L373" s="57" t="s">
        <v>100</v>
      </c>
      <c r="M373" s="62" t="s">
        <v>35</v>
      </c>
    </row>
    <row r="374" spans="1:13" x14ac:dyDescent="0.55000000000000004">
      <c r="A374" s="66"/>
      <c r="B374" s="132" t="s">
        <v>247</v>
      </c>
      <c r="C374" s="65" t="s">
        <v>242</v>
      </c>
      <c r="D374" s="134" t="s">
        <v>249</v>
      </c>
      <c r="E374" s="16"/>
      <c r="F374" s="16"/>
      <c r="G374" s="16"/>
      <c r="H374" s="16"/>
      <c r="I374" s="16"/>
      <c r="J374" s="64" t="s">
        <v>253</v>
      </c>
      <c r="K374" s="64" t="s">
        <v>255</v>
      </c>
      <c r="L374" s="63"/>
      <c r="M374" s="66"/>
    </row>
    <row r="375" spans="1:13" x14ac:dyDescent="0.55000000000000004">
      <c r="A375" s="66"/>
      <c r="B375" s="132"/>
      <c r="C375" s="65"/>
      <c r="D375" s="134" t="s">
        <v>250</v>
      </c>
      <c r="E375" s="16"/>
      <c r="F375" s="16"/>
      <c r="G375" s="16"/>
      <c r="H375" s="16"/>
      <c r="I375" s="16"/>
      <c r="J375" s="64" t="s">
        <v>254</v>
      </c>
      <c r="K375" s="64" t="s">
        <v>256</v>
      </c>
      <c r="L375" s="63"/>
      <c r="M375" s="66"/>
    </row>
    <row r="376" spans="1:13" x14ac:dyDescent="0.55000000000000004">
      <c r="A376" s="66"/>
      <c r="B376" s="132"/>
      <c r="C376" s="65"/>
      <c r="D376" s="134"/>
      <c r="E376" s="16"/>
      <c r="F376" s="16"/>
      <c r="G376" s="16"/>
      <c r="H376" s="16"/>
      <c r="I376" s="16"/>
      <c r="J376" s="64"/>
      <c r="K376" s="64"/>
      <c r="L376" s="63"/>
      <c r="M376" s="66"/>
    </row>
    <row r="377" spans="1:13" x14ac:dyDescent="0.55000000000000004">
      <c r="A377" s="62">
        <v>3</v>
      </c>
      <c r="B377" s="129" t="s">
        <v>246</v>
      </c>
      <c r="C377" s="61" t="s">
        <v>241</v>
      </c>
      <c r="D377" s="210" t="s">
        <v>248</v>
      </c>
      <c r="E377" s="11">
        <v>300000</v>
      </c>
      <c r="F377" s="11">
        <v>300000</v>
      </c>
      <c r="G377" s="11">
        <v>300000</v>
      </c>
      <c r="H377" s="11">
        <v>300000</v>
      </c>
      <c r="I377" s="11">
        <v>300000</v>
      </c>
      <c r="J377" s="59" t="s">
        <v>32</v>
      </c>
      <c r="K377" s="59" t="s">
        <v>255</v>
      </c>
      <c r="L377" s="57" t="s">
        <v>100</v>
      </c>
      <c r="M377" s="62" t="s">
        <v>35</v>
      </c>
    </row>
    <row r="378" spans="1:13" x14ac:dyDescent="0.55000000000000004">
      <c r="A378" s="66"/>
      <c r="B378" s="132" t="s">
        <v>251</v>
      </c>
      <c r="C378" s="65" t="s">
        <v>242</v>
      </c>
      <c r="D378" s="134" t="s">
        <v>252</v>
      </c>
      <c r="E378" s="16"/>
      <c r="F378" s="16"/>
      <c r="G378" s="16"/>
      <c r="H378" s="16"/>
      <c r="I378" s="16"/>
      <c r="J378" s="64" t="s">
        <v>253</v>
      </c>
      <c r="K378" s="64" t="s">
        <v>255</v>
      </c>
      <c r="L378" s="63"/>
      <c r="M378" s="66"/>
    </row>
    <row r="379" spans="1:13" x14ac:dyDescent="0.55000000000000004">
      <c r="A379" s="66"/>
      <c r="B379" s="132"/>
      <c r="C379" s="65"/>
      <c r="D379" s="134"/>
      <c r="E379" s="16"/>
      <c r="F379" s="16"/>
      <c r="G379" s="16"/>
      <c r="H379" s="16"/>
      <c r="I379" s="16"/>
      <c r="J379" s="64" t="s">
        <v>254</v>
      </c>
      <c r="K379" s="64" t="s">
        <v>256</v>
      </c>
      <c r="L379" s="63"/>
      <c r="M379" s="66"/>
    </row>
    <row r="380" spans="1:13" x14ac:dyDescent="0.55000000000000004">
      <c r="A380" s="66"/>
      <c r="B380" s="132"/>
      <c r="C380" s="65"/>
      <c r="D380" s="134"/>
      <c r="E380" s="16"/>
      <c r="F380" s="16"/>
      <c r="G380" s="16"/>
      <c r="H380" s="16"/>
      <c r="I380" s="16"/>
      <c r="J380" s="64"/>
      <c r="K380" s="64"/>
      <c r="L380" s="63"/>
      <c r="M380" s="66"/>
    </row>
    <row r="381" spans="1:13" x14ac:dyDescent="0.55000000000000004">
      <c r="A381" s="137"/>
      <c r="B381" s="135"/>
      <c r="C381" s="70"/>
      <c r="D381" s="71"/>
      <c r="E381" s="313">
        <f>SUM(E368:E380)</f>
        <v>900000</v>
      </c>
      <c r="F381" s="313">
        <f>SUM(F368:F380)</f>
        <v>900000</v>
      </c>
      <c r="G381" s="313">
        <f>SUM(G368:G380)</f>
        <v>900000</v>
      </c>
      <c r="H381" s="313">
        <f>SUM(H368:H380)</f>
        <v>900000</v>
      </c>
      <c r="I381" s="313">
        <f>SUM(I368:I380)</f>
        <v>900000</v>
      </c>
      <c r="J381" s="68"/>
      <c r="K381" s="68"/>
      <c r="L381" s="67"/>
      <c r="M381" s="137"/>
    </row>
    <row r="382" spans="1:13" x14ac:dyDescent="0.55000000000000004">
      <c r="A382" s="526">
        <f>A363+1</f>
        <v>47</v>
      </c>
      <c r="B382" s="526"/>
      <c r="C382" s="526"/>
      <c r="D382" s="526"/>
      <c r="E382" s="526"/>
      <c r="F382" s="526"/>
      <c r="G382" s="526"/>
      <c r="H382" s="526"/>
      <c r="I382" s="526"/>
      <c r="J382" s="526"/>
      <c r="K382" s="526"/>
      <c r="L382" s="526"/>
      <c r="M382" s="526"/>
    </row>
    <row r="383" spans="1:13" x14ac:dyDescent="0.55000000000000004">
      <c r="A383" s="62">
        <f>A377+1</f>
        <v>4</v>
      </c>
      <c r="B383" s="129" t="s">
        <v>246</v>
      </c>
      <c r="C383" s="61" t="s">
        <v>241</v>
      </c>
      <c r="D383" s="210" t="s">
        <v>248</v>
      </c>
      <c r="E383" s="11">
        <v>300000</v>
      </c>
      <c r="F383" s="11">
        <v>300000</v>
      </c>
      <c r="G383" s="11">
        <v>300000</v>
      </c>
      <c r="H383" s="11">
        <v>300000</v>
      </c>
      <c r="I383" s="11">
        <v>300000</v>
      </c>
      <c r="J383" s="59" t="s">
        <v>32</v>
      </c>
      <c r="K383" s="59" t="s">
        <v>255</v>
      </c>
      <c r="L383" s="57" t="s">
        <v>100</v>
      </c>
      <c r="M383" s="62" t="s">
        <v>35</v>
      </c>
    </row>
    <row r="384" spans="1:13" x14ac:dyDescent="0.55000000000000004">
      <c r="A384" s="66"/>
      <c r="B384" s="132" t="s">
        <v>257</v>
      </c>
      <c r="C384" s="65" t="s">
        <v>242</v>
      </c>
      <c r="D384" s="134" t="s">
        <v>258</v>
      </c>
      <c r="E384" s="16"/>
      <c r="F384" s="16"/>
      <c r="G384" s="16"/>
      <c r="H384" s="16"/>
      <c r="I384" s="16"/>
      <c r="J384" s="64" t="s">
        <v>253</v>
      </c>
      <c r="K384" s="64" t="s">
        <v>255</v>
      </c>
      <c r="L384" s="63"/>
      <c r="M384" s="66"/>
    </row>
    <row r="385" spans="1:13" x14ac:dyDescent="0.55000000000000004">
      <c r="A385" s="66"/>
      <c r="B385" s="132" t="s">
        <v>258</v>
      </c>
      <c r="C385" s="65"/>
      <c r="D385" s="134"/>
      <c r="E385" s="16"/>
      <c r="F385" s="16"/>
      <c r="G385" s="16"/>
      <c r="H385" s="16"/>
      <c r="I385" s="16"/>
      <c r="J385" s="64" t="s">
        <v>254</v>
      </c>
      <c r="K385" s="64" t="s">
        <v>256</v>
      </c>
      <c r="L385" s="63"/>
      <c r="M385" s="66"/>
    </row>
    <row r="386" spans="1:13" x14ac:dyDescent="0.55000000000000004">
      <c r="A386" s="137"/>
      <c r="B386" s="135"/>
      <c r="C386" s="70"/>
      <c r="D386" s="71"/>
      <c r="E386" s="27"/>
      <c r="F386" s="27"/>
      <c r="G386" s="27"/>
      <c r="H386" s="27"/>
      <c r="I386" s="27"/>
      <c r="J386" s="68"/>
      <c r="K386" s="68"/>
      <c r="L386" s="67"/>
      <c r="M386" s="137"/>
    </row>
    <row r="387" spans="1:13" x14ac:dyDescent="0.55000000000000004">
      <c r="A387" s="62">
        <f>A383+1</f>
        <v>5</v>
      </c>
      <c r="B387" s="211" t="s">
        <v>246</v>
      </c>
      <c r="C387" s="61" t="s">
        <v>241</v>
      </c>
      <c r="D387" s="129" t="s">
        <v>248</v>
      </c>
      <c r="E387" s="11">
        <v>300000</v>
      </c>
      <c r="F387" s="28">
        <v>300000</v>
      </c>
      <c r="G387" s="11">
        <v>300000</v>
      </c>
      <c r="H387" s="28">
        <v>300000</v>
      </c>
      <c r="I387" s="11">
        <v>300000</v>
      </c>
      <c r="J387" s="208" t="s">
        <v>32</v>
      </c>
      <c r="K387" s="59" t="s">
        <v>255</v>
      </c>
      <c r="L387" s="204" t="s">
        <v>100</v>
      </c>
      <c r="M387" s="62" t="s">
        <v>35</v>
      </c>
    </row>
    <row r="388" spans="1:13" x14ac:dyDescent="0.55000000000000004">
      <c r="A388" s="66"/>
      <c r="B388" s="213" t="s">
        <v>1872</v>
      </c>
      <c r="C388" s="65" t="s">
        <v>242</v>
      </c>
      <c r="D388" s="132" t="s">
        <v>258</v>
      </c>
      <c r="E388" s="16"/>
      <c r="F388" s="18"/>
      <c r="G388" s="16"/>
      <c r="H388" s="18"/>
      <c r="I388" s="16"/>
      <c r="J388" s="113" t="s">
        <v>253</v>
      </c>
      <c r="K388" s="64" t="s">
        <v>255</v>
      </c>
      <c r="M388" s="66"/>
    </row>
    <row r="389" spans="1:13" x14ac:dyDescent="0.55000000000000004">
      <c r="A389" s="66"/>
      <c r="B389" s="214"/>
      <c r="C389" s="65"/>
      <c r="D389" s="132" t="s">
        <v>1873</v>
      </c>
      <c r="E389" s="16"/>
      <c r="F389" s="18"/>
      <c r="G389" s="16"/>
      <c r="H389" s="18"/>
      <c r="I389" s="16"/>
      <c r="J389" s="113" t="s">
        <v>254</v>
      </c>
      <c r="K389" s="64" t="s">
        <v>256</v>
      </c>
      <c r="M389" s="66"/>
    </row>
    <row r="390" spans="1:13" x14ac:dyDescent="0.55000000000000004">
      <c r="A390" s="66"/>
      <c r="B390" s="214"/>
      <c r="C390" s="65"/>
      <c r="D390" s="132" t="s">
        <v>1874</v>
      </c>
      <c r="E390" s="16"/>
      <c r="F390" s="18"/>
      <c r="G390" s="16"/>
      <c r="H390" s="18"/>
      <c r="I390" s="16"/>
      <c r="K390" s="64"/>
      <c r="M390" s="66"/>
    </row>
    <row r="391" spans="1:13" x14ac:dyDescent="0.55000000000000004">
      <c r="A391" s="137"/>
      <c r="B391" s="215"/>
      <c r="C391" s="137"/>
      <c r="D391" s="216" t="s">
        <v>1875</v>
      </c>
      <c r="E391" s="294"/>
      <c r="F391" s="310"/>
      <c r="G391" s="294"/>
      <c r="H391" s="310"/>
      <c r="I391" s="294"/>
      <c r="J391" s="218"/>
      <c r="K391" s="166"/>
      <c r="L391" s="217"/>
      <c r="M391" s="137"/>
    </row>
    <row r="392" spans="1:13" x14ac:dyDescent="0.55000000000000004">
      <c r="A392" s="62">
        <f>A387+1</f>
        <v>6</v>
      </c>
      <c r="B392" s="129" t="s">
        <v>264</v>
      </c>
      <c r="C392" s="65" t="s">
        <v>241</v>
      </c>
      <c r="D392" s="134" t="s">
        <v>260</v>
      </c>
      <c r="E392" s="16">
        <v>300000</v>
      </c>
      <c r="F392" s="16">
        <v>300000</v>
      </c>
      <c r="G392" s="16">
        <v>300000</v>
      </c>
      <c r="H392" s="16">
        <v>300000</v>
      </c>
      <c r="I392" s="16">
        <v>300000</v>
      </c>
      <c r="J392" s="64" t="s">
        <v>32</v>
      </c>
      <c r="K392" s="64" t="s">
        <v>255</v>
      </c>
      <c r="L392" s="63" t="s">
        <v>100</v>
      </c>
      <c r="M392" s="66" t="s">
        <v>35</v>
      </c>
    </row>
    <row r="393" spans="1:13" x14ac:dyDescent="0.55000000000000004">
      <c r="A393" s="66"/>
      <c r="B393" s="132" t="s">
        <v>259</v>
      </c>
      <c r="C393" s="65" t="s">
        <v>242</v>
      </c>
      <c r="D393" s="134" t="s">
        <v>261</v>
      </c>
      <c r="E393" s="16"/>
      <c r="F393" s="16"/>
      <c r="G393" s="16"/>
      <c r="H393" s="16"/>
      <c r="I393" s="16"/>
      <c r="J393" s="64" t="s">
        <v>253</v>
      </c>
      <c r="K393" s="64" t="s">
        <v>255</v>
      </c>
      <c r="L393" s="63"/>
      <c r="M393" s="66"/>
    </row>
    <row r="394" spans="1:13" x14ac:dyDescent="0.55000000000000004">
      <c r="A394" s="66"/>
      <c r="B394" s="132"/>
      <c r="C394" s="65"/>
      <c r="D394" s="134" t="s">
        <v>262</v>
      </c>
      <c r="E394" s="16"/>
      <c r="F394" s="16"/>
      <c r="G394" s="16"/>
      <c r="H394" s="16"/>
      <c r="I394" s="16"/>
      <c r="J394" s="64" t="s">
        <v>254</v>
      </c>
      <c r="K394" s="64" t="s">
        <v>256</v>
      </c>
      <c r="L394" s="63"/>
      <c r="M394" s="66"/>
    </row>
    <row r="395" spans="1:13" x14ac:dyDescent="0.55000000000000004">
      <c r="A395" s="66"/>
      <c r="B395" s="132"/>
      <c r="C395" s="65"/>
      <c r="D395" s="134"/>
      <c r="E395" s="16"/>
      <c r="F395" s="16"/>
      <c r="G395" s="16"/>
      <c r="H395" s="16"/>
      <c r="I395" s="16"/>
      <c r="J395" s="64"/>
      <c r="K395" s="64"/>
      <c r="L395" s="63"/>
      <c r="M395" s="66"/>
    </row>
    <row r="396" spans="1:13" x14ac:dyDescent="0.55000000000000004">
      <c r="A396" s="137"/>
      <c r="B396" s="135"/>
      <c r="C396" s="70"/>
      <c r="D396" s="71"/>
      <c r="E396" s="17"/>
      <c r="F396" s="17"/>
      <c r="G396" s="17"/>
      <c r="H396" s="17"/>
      <c r="I396" s="17"/>
      <c r="J396" s="68"/>
      <c r="K396" s="68"/>
      <c r="L396" s="67"/>
      <c r="M396" s="137"/>
    </row>
    <row r="397" spans="1:13" x14ac:dyDescent="0.55000000000000004">
      <c r="A397" s="62">
        <f>A392+1</f>
        <v>7</v>
      </c>
      <c r="B397" s="129" t="s">
        <v>1789</v>
      </c>
      <c r="C397" s="61" t="s">
        <v>1791</v>
      </c>
      <c r="D397" s="210" t="s">
        <v>1793</v>
      </c>
      <c r="E397" s="11">
        <v>300000</v>
      </c>
      <c r="F397" s="11">
        <v>300000</v>
      </c>
      <c r="G397" s="11">
        <v>300000</v>
      </c>
      <c r="H397" s="11">
        <v>300000</v>
      </c>
      <c r="I397" s="11">
        <v>300000</v>
      </c>
      <c r="J397" s="59" t="s">
        <v>32</v>
      </c>
      <c r="K397" s="59" t="s">
        <v>255</v>
      </c>
      <c r="L397" s="57" t="s">
        <v>100</v>
      </c>
      <c r="M397" s="62" t="s">
        <v>35</v>
      </c>
    </row>
    <row r="398" spans="1:13" x14ac:dyDescent="0.55000000000000004">
      <c r="A398" s="66"/>
      <c r="B398" s="132" t="s">
        <v>1790</v>
      </c>
      <c r="C398" s="65" t="s">
        <v>1792</v>
      </c>
      <c r="D398" s="134"/>
      <c r="E398" s="16"/>
      <c r="F398" s="16"/>
      <c r="G398" s="16"/>
      <c r="H398" s="16"/>
      <c r="I398" s="16"/>
      <c r="J398" s="64" t="s">
        <v>253</v>
      </c>
      <c r="K398" s="64" t="s">
        <v>255</v>
      </c>
      <c r="L398" s="63"/>
      <c r="M398" s="66"/>
    </row>
    <row r="399" spans="1:13" x14ac:dyDescent="0.55000000000000004">
      <c r="A399" s="66"/>
      <c r="B399" s="132"/>
      <c r="C399" s="65"/>
      <c r="D399" s="134"/>
      <c r="E399" s="16"/>
      <c r="F399" s="16"/>
      <c r="G399" s="16"/>
      <c r="H399" s="16"/>
      <c r="I399" s="16"/>
      <c r="J399" s="64" t="s">
        <v>254</v>
      </c>
      <c r="K399" s="64" t="s">
        <v>256</v>
      </c>
      <c r="L399" s="63"/>
      <c r="M399" s="66"/>
    </row>
    <row r="400" spans="1:13" x14ac:dyDescent="0.55000000000000004">
      <c r="A400" s="137"/>
      <c r="B400" s="135"/>
      <c r="C400" s="70"/>
      <c r="D400" s="71"/>
      <c r="E400" s="313">
        <f>SUM(E383:E399)</f>
        <v>1200000</v>
      </c>
      <c r="F400" s="313">
        <f>SUM(F383:F399)</f>
        <v>1200000</v>
      </c>
      <c r="G400" s="313">
        <f>SUM(G383:G399)</f>
        <v>1200000</v>
      </c>
      <c r="H400" s="313">
        <f>SUM(H383:H399)</f>
        <v>1200000</v>
      </c>
      <c r="I400" s="313">
        <f>SUM(I383:I399)</f>
        <v>1200000</v>
      </c>
      <c r="J400" s="68"/>
      <c r="K400" s="68"/>
      <c r="L400" s="67"/>
      <c r="M400" s="137"/>
    </row>
    <row r="401" spans="1:13" x14ac:dyDescent="0.55000000000000004">
      <c r="A401" s="526">
        <f>A382+1</f>
        <v>48</v>
      </c>
      <c r="B401" s="526"/>
      <c r="C401" s="526"/>
      <c r="D401" s="526"/>
      <c r="E401" s="526"/>
      <c r="F401" s="526"/>
      <c r="G401" s="526"/>
      <c r="H401" s="526"/>
      <c r="I401" s="526"/>
      <c r="J401" s="526"/>
      <c r="K401" s="526"/>
      <c r="L401" s="526"/>
      <c r="M401" s="526"/>
    </row>
    <row r="402" spans="1:13" x14ac:dyDescent="0.55000000000000004">
      <c r="A402" s="62">
        <f>A397+1</f>
        <v>8</v>
      </c>
      <c r="B402" s="59" t="s">
        <v>1818</v>
      </c>
      <c r="C402" s="61" t="s">
        <v>1791</v>
      </c>
      <c r="D402" s="210" t="s">
        <v>1793</v>
      </c>
      <c r="E402" s="11">
        <v>300000</v>
      </c>
      <c r="F402" s="11">
        <v>300000</v>
      </c>
      <c r="G402" s="11">
        <v>300000</v>
      </c>
      <c r="H402" s="11">
        <v>300000</v>
      </c>
      <c r="I402" s="11">
        <v>300000</v>
      </c>
      <c r="J402" s="59" t="s">
        <v>32</v>
      </c>
      <c r="K402" s="59" t="s">
        <v>255</v>
      </c>
      <c r="L402" s="57" t="s">
        <v>100</v>
      </c>
      <c r="M402" s="62" t="s">
        <v>35</v>
      </c>
    </row>
    <row r="403" spans="1:13" x14ac:dyDescent="0.55000000000000004">
      <c r="A403" s="66"/>
      <c r="B403" s="64" t="s">
        <v>1819</v>
      </c>
      <c r="C403" s="65" t="s">
        <v>1792</v>
      </c>
      <c r="D403" s="134"/>
      <c r="E403" s="16"/>
      <c r="F403" s="16"/>
      <c r="G403" s="16"/>
      <c r="H403" s="16"/>
      <c r="I403" s="16"/>
      <c r="J403" s="64" t="s">
        <v>253</v>
      </c>
      <c r="K403" s="64" t="s">
        <v>255</v>
      </c>
      <c r="L403" s="63"/>
      <c r="M403" s="66"/>
    </row>
    <row r="404" spans="1:13" x14ac:dyDescent="0.55000000000000004">
      <c r="A404" s="66"/>
      <c r="B404" s="64" t="s">
        <v>785</v>
      </c>
      <c r="C404" s="65"/>
      <c r="D404" s="134"/>
      <c r="E404" s="16"/>
      <c r="F404" s="16"/>
      <c r="G404" s="16"/>
      <c r="H404" s="16"/>
      <c r="I404" s="16"/>
      <c r="J404" s="64" t="s">
        <v>254</v>
      </c>
      <c r="K404" s="64" t="s">
        <v>256</v>
      </c>
      <c r="L404" s="63"/>
      <c r="M404" s="66"/>
    </row>
    <row r="405" spans="1:13" x14ac:dyDescent="0.55000000000000004">
      <c r="A405" s="137"/>
      <c r="B405" s="68"/>
      <c r="C405" s="70"/>
      <c r="D405" s="71"/>
      <c r="E405" s="27"/>
      <c r="F405" s="27"/>
      <c r="G405" s="27"/>
      <c r="H405" s="27"/>
      <c r="I405" s="27"/>
      <c r="J405" s="68"/>
      <c r="K405" s="68"/>
      <c r="L405" s="67"/>
      <c r="M405" s="137"/>
    </row>
    <row r="406" spans="1:13" x14ac:dyDescent="0.55000000000000004">
      <c r="A406" s="555" t="s">
        <v>1503</v>
      </c>
      <c r="B406" s="555"/>
      <c r="C406" s="555"/>
      <c r="D406" s="555"/>
      <c r="E406" s="198">
        <v>8</v>
      </c>
      <c r="F406" s="198">
        <v>8</v>
      </c>
      <c r="G406" s="198">
        <v>8</v>
      </c>
      <c r="H406" s="198">
        <v>8</v>
      </c>
      <c r="I406" s="198">
        <v>8</v>
      </c>
      <c r="J406" s="199"/>
      <c r="K406" s="199"/>
      <c r="L406" s="128"/>
      <c r="M406" s="139"/>
    </row>
    <row r="407" spans="1:13" x14ac:dyDescent="0.55000000000000004">
      <c r="A407" s="555" t="s">
        <v>1507</v>
      </c>
      <c r="B407" s="555"/>
      <c r="C407" s="555"/>
      <c r="D407" s="555"/>
      <c r="E407" s="278">
        <f>E402+E400+E381</f>
        <v>2400000</v>
      </c>
      <c r="F407" s="278">
        <f t="shared" ref="F407:I407" si="7">F402+F400+F381</f>
        <v>2400000</v>
      </c>
      <c r="G407" s="278">
        <f t="shared" si="7"/>
        <v>2400000</v>
      </c>
      <c r="H407" s="278">
        <f t="shared" si="7"/>
        <v>2400000</v>
      </c>
      <c r="I407" s="278">
        <f t="shared" si="7"/>
        <v>2400000</v>
      </c>
      <c r="J407" s="199"/>
      <c r="K407" s="199"/>
      <c r="L407" s="128"/>
      <c r="M407" s="139"/>
    </row>
    <row r="420" spans="1:13" x14ac:dyDescent="0.55000000000000004">
      <c r="A420" s="526">
        <f>A401+1</f>
        <v>49</v>
      </c>
      <c r="B420" s="526"/>
      <c r="C420" s="526"/>
      <c r="D420" s="526"/>
      <c r="E420" s="526"/>
      <c r="F420" s="526"/>
      <c r="G420" s="526"/>
      <c r="H420" s="526"/>
      <c r="I420" s="526"/>
      <c r="J420" s="526"/>
      <c r="K420" s="526"/>
      <c r="L420" s="526"/>
      <c r="M420" s="526"/>
    </row>
    <row r="421" spans="1:13" x14ac:dyDescent="0.55000000000000004">
      <c r="A421" s="556" t="s">
        <v>263</v>
      </c>
      <c r="B421" s="556"/>
      <c r="C421" s="556"/>
      <c r="D421" s="556"/>
      <c r="E421" s="556"/>
      <c r="F421" s="556"/>
      <c r="G421" s="556"/>
      <c r="H421" s="556"/>
      <c r="I421" s="556"/>
      <c r="J421" s="556"/>
      <c r="K421" s="556"/>
      <c r="L421" s="556"/>
      <c r="M421" s="556"/>
    </row>
    <row r="422" spans="1:13" x14ac:dyDescent="0.55000000000000004">
      <c r="A422" s="62">
        <v>1</v>
      </c>
      <c r="B422" s="129" t="s">
        <v>265</v>
      </c>
      <c r="C422" s="61" t="s">
        <v>267</v>
      </c>
      <c r="D422" s="210" t="s">
        <v>1767</v>
      </c>
      <c r="E422" s="11">
        <v>1000000</v>
      </c>
      <c r="F422" s="11">
        <v>1000000</v>
      </c>
      <c r="G422" s="11">
        <v>1000000</v>
      </c>
      <c r="H422" s="11">
        <v>1000000</v>
      </c>
      <c r="I422" s="11">
        <v>1000000</v>
      </c>
      <c r="J422" s="59" t="s">
        <v>32</v>
      </c>
      <c r="K422" s="59" t="s">
        <v>255</v>
      </c>
      <c r="L422" s="57" t="s">
        <v>100</v>
      </c>
      <c r="M422" s="62" t="s">
        <v>35</v>
      </c>
    </row>
    <row r="423" spans="1:13" x14ac:dyDescent="0.55000000000000004">
      <c r="A423" s="66"/>
      <c r="B423" s="132" t="s">
        <v>266</v>
      </c>
      <c r="C423" s="65" t="s">
        <v>268</v>
      </c>
      <c r="D423" s="134"/>
      <c r="E423" s="16"/>
      <c r="F423" s="16"/>
      <c r="G423" s="16"/>
      <c r="H423" s="16"/>
      <c r="I423" s="16"/>
      <c r="J423" s="64" t="s">
        <v>253</v>
      </c>
      <c r="K423" s="64" t="s">
        <v>255</v>
      </c>
      <c r="L423" s="63"/>
      <c r="M423" s="66"/>
    </row>
    <row r="424" spans="1:13" x14ac:dyDescent="0.55000000000000004">
      <c r="A424" s="66"/>
      <c r="B424" s="132"/>
      <c r="C424" s="65"/>
      <c r="D424" s="134"/>
      <c r="E424" s="16"/>
      <c r="F424" s="16"/>
      <c r="G424" s="16"/>
      <c r="H424" s="16"/>
      <c r="I424" s="16"/>
      <c r="J424" s="64" t="s">
        <v>254</v>
      </c>
      <c r="K424" s="64" t="s">
        <v>256</v>
      </c>
      <c r="L424" s="63"/>
      <c r="M424" s="66"/>
    </row>
    <row r="425" spans="1:13" x14ac:dyDescent="0.55000000000000004">
      <c r="A425" s="137"/>
      <c r="B425" s="135"/>
      <c r="C425" s="70"/>
      <c r="D425" s="71"/>
      <c r="E425" s="17"/>
      <c r="F425" s="17"/>
      <c r="G425" s="17"/>
      <c r="H425" s="17"/>
      <c r="I425" s="17"/>
      <c r="J425" s="68"/>
      <c r="K425" s="68"/>
      <c r="L425" s="67"/>
      <c r="M425" s="137"/>
    </row>
    <row r="426" spans="1:13" x14ac:dyDescent="0.55000000000000004">
      <c r="A426" s="62">
        <f>A422+1</f>
        <v>2</v>
      </c>
      <c r="B426" s="129" t="s">
        <v>265</v>
      </c>
      <c r="C426" s="61" t="s">
        <v>267</v>
      </c>
      <c r="D426" s="210" t="s">
        <v>1768</v>
      </c>
      <c r="E426" s="11">
        <v>1000000</v>
      </c>
      <c r="F426" s="11">
        <v>1000000</v>
      </c>
      <c r="G426" s="11">
        <v>1000000</v>
      </c>
      <c r="H426" s="11">
        <v>1000000</v>
      </c>
      <c r="I426" s="11">
        <v>1000000</v>
      </c>
      <c r="J426" s="59" t="s">
        <v>32</v>
      </c>
      <c r="K426" s="59" t="s">
        <v>255</v>
      </c>
      <c r="L426" s="57" t="s">
        <v>100</v>
      </c>
      <c r="M426" s="62" t="s">
        <v>35</v>
      </c>
    </row>
    <row r="427" spans="1:13" x14ac:dyDescent="0.55000000000000004">
      <c r="A427" s="66"/>
      <c r="B427" s="132" t="s">
        <v>270</v>
      </c>
      <c r="C427" s="65" t="s">
        <v>268</v>
      </c>
      <c r="D427" s="134" t="s">
        <v>269</v>
      </c>
      <c r="E427" s="16"/>
      <c r="F427" s="16"/>
      <c r="G427" s="16"/>
      <c r="H427" s="16"/>
      <c r="I427" s="16"/>
      <c r="J427" s="64" t="s">
        <v>253</v>
      </c>
      <c r="K427" s="64" t="s">
        <v>255</v>
      </c>
      <c r="L427" s="63"/>
      <c r="M427" s="66"/>
    </row>
    <row r="428" spans="1:13" x14ac:dyDescent="0.55000000000000004">
      <c r="A428" s="66"/>
      <c r="B428" s="132"/>
      <c r="C428" s="65"/>
      <c r="D428" s="134"/>
      <c r="E428" s="16"/>
      <c r="F428" s="16"/>
      <c r="G428" s="16"/>
      <c r="H428" s="16"/>
      <c r="I428" s="16"/>
      <c r="J428" s="64" t="s">
        <v>254</v>
      </c>
      <c r="K428" s="64" t="s">
        <v>256</v>
      </c>
      <c r="L428" s="63"/>
      <c r="M428" s="66"/>
    </row>
    <row r="429" spans="1:13" x14ac:dyDescent="0.55000000000000004">
      <c r="A429" s="137"/>
      <c r="B429" s="135"/>
      <c r="C429" s="70"/>
      <c r="D429" s="71"/>
      <c r="E429" s="17"/>
      <c r="F429" s="17"/>
      <c r="G429" s="17"/>
      <c r="H429" s="17"/>
      <c r="I429" s="17"/>
      <c r="J429" s="68"/>
      <c r="K429" s="68"/>
      <c r="L429" s="67"/>
      <c r="M429" s="137"/>
    </row>
    <row r="430" spans="1:13" x14ac:dyDescent="0.55000000000000004">
      <c r="A430" s="62">
        <f>A426+1</f>
        <v>3</v>
      </c>
      <c r="B430" s="129" t="s">
        <v>271</v>
      </c>
      <c r="C430" s="61" t="s">
        <v>267</v>
      </c>
      <c r="D430" s="210" t="s">
        <v>273</v>
      </c>
      <c r="E430" s="11">
        <v>1000000</v>
      </c>
      <c r="F430" s="11">
        <v>1000000</v>
      </c>
      <c r="G430" s="11">
        <v>1000000</v>
      </c>
      <c r="H430" s="11">
        <v>1000000</v>
      </c>
      <c r="I430" s="11">
        <v>1000000</v>
      </c>
      <c r="J430" s="59" t="s">
        <v>32</v>
      </c>
      <c r="K430" s="59" t="s">
        <v>255</v>
      </c>
      <c r="L430" s="57" t="s">
        <v>100</v>
      </c>
      <c r="M430" s="62" t="s">
        <v>35</v>
      </c>
    </row>
    <row r="431" spans="1:13" x14ac:dyDescent="0.55000000000000004">
      <c r="A431" s="66"/>
      <c r="B431" s="132" t="s">
        <v>272</v>
      </c>
      <c r="C431" s="65" t="s">
        <v>268</v>
      </c>
      <c r="D431" s="134" t="s">
        <v>122</v>
      </c>
      <c r="E431" s="16"/>
      <c r="F431" s="16"/>
      <c r="G431" s="16"/>
      <c r="H431" s="16"/>
      <c r="I431" s="16"/>
      <c r="J431" s="64" t="s">
        <v>253</v>
      </c>
      <c r="K431" s="64" t="s">
        <v>255</v>
      </c>
      <c r="L431" s="63"/>
      <c r="M431" s="66"/>
    </row>
    <row r="432" spans="1:13" x14ac:dyDescent="0.55000000000000004">
      <c r="A432" s="66"/>
      <c r="B432" s="132"/>
      <c r="C432" s="65"/>
      <c r="D432" s="134"/>
      <c r="E432" s="16"/>
      <c r="F432" s="16"/>
      <c r="G432" s="16"/>
      <c r="H432" s="16"/>
      <c r="I432" s="16"/>
      <c r="J432" s="64" t="s">
        <v>254</v>
      </c>
      <c r="K432" s="64" t="s">
        <v>256</v>
      </c>
      <c r="L432" s="63"/>
      <c r="M432" s="66"/>
    </row>
    <row r="433" spans="1:13" x14ac:dyDescent="0.55000000000000004">
      <c r="A433" s="137"/>
      <c r="B433" s="135"/>
      <c r="C433" s="70"/>
      <c r="D433" s="71"/>
      <c r="E433" s="17"/>
      <c r="F433" s="17"/>
      <c r="G433" s="17"/>
      <c r="H433" s="17"/>
      <c r="I433" s="17"/>
      <c r="J433" s="68"/>
      <c r="K433" s="68"/>
      <c r="L433" s="67"/>
      <c r="M433" s="137"/>
    </row>
    <row r="434" spans="1:13" x14ac:dyDescent="0.55000000000000004">
      <c r="A434" s="62">
        <f>A430+1</f>
        <v>4</v>
      </c>
      <c r="B434" s="129" t="s">
        <v>265</v>
      </c>
      <c r="C434" s="61" t="s">
        <v>267</v>
      </c>
      <c r="D434" s="210" t="s">
        <v>275</v>
      </c>
      <c r="E434" s="11">
        <v>1000000</v>
      </c>
      <c r="F434" s="11">
        <v>1000000</v>
      </c>
      <c r="G434" s="11">
        <v>1000000</v>
      </c>
      <c r="H434" s="11">
        <v>1000000</v>
      </c>
      <c r="I434" s="11">
        <v>1000000</v>
      </c>
      <c r="J434" s="59" t="s">
        <v>32</v>
      </c>
      <c r="K434" s="59" t="s">
        <v>255</v>
      </c>
      <c r="L434" s="57" t="s">
        <v>100</v>
      </c>
      <c r="M434" s="62" t="s">
        <v>35</v>
      </c>
    </row>
    <row r="435" spans="1:13" x14ac:dyDescent="0.55000000000000004">
      <c r="A435" s="66"/>
      <c r="B435" s="132" t="s">
        <v>274</v>
      </c>
      <c r="C435" s="65" t="s">
        <v>268</v>
      </c>
      <c r="D435" s="134" t="s">
        <v>276</v>
      </c>
      <c r="E435" s="16"/>
      <c r="F435" s="16"/>
      <c r="G435" s="16"/>
      <c r="H435" s="16"/>
      <c r="I435" s="16"/>
      <c r="J435" s="64" t="s">
        <v>253</v>
      </c>
      <c r="K435" s="64" t="s">
        <v>255</v>
      </c>
      <c r="L435" s="63"/>
      <c r="M435" s="66"/>
    </row>
    <row r="436" spans="1:13" x14ac:dyDescent="0.55000000000000004">
      <c r="A436" s="66"/>
      <c r="B436" s="132"/>
      <c r="C436" s="65"/>
      <c r="D436" s="134" t="s">
        <v>277</v>
      </c>
      <c r="E436" s="16"/>
      <c r="F436" s="16"/>
      <c r="G436" s="16"/>
      <c r="H436" s="16"/>
      <c r="I436" s="16"/>
      <c r="J436" s="64" t="s">
        <v>254</v>
      </c>
      <c r="K436" s="64" t="s">
        <v>256</v>
      </c>
      <c r="L436" s="63"/>
      <c r="M436" s="66"/>
    </row>
    <row r="437" spans="1:13" x14ac:dyDescent="0.55000000000000004">
      <c r="A437" s="137"/>
      <c r="B437" s="135"/>
      <c r="C437" s="70"/>
      <c r="D437" s="71"/>
      <c r="E437" s="17">
        <f>SUM(E422:E436)</f>
        <v>4000000</v>
      </c>
      <c r="F437" s="17">
        <f>SUM(F422:F436)</f>
        <v>4000000</v>
      </c>
      <c r="G437" s="17">
        <f>SUM(G422:G436)</f>
        <v>4000000</v>
      </c>
      <c r="H437" s="17">
        <f>SUM(H422:H436)</f>
        <v>4000000</v>
      </c>
      <c r="I437" s="17">
        <f>SUM(I422:I436)</f>
        <v>4000000</v>
      </c>
      <c r="J437" s="68"/>
      <c r="K437" s="68"/>
      <c r="L437" s="67"/>
      <c r="M437" s="137"/>
    </row>
    <row r="439" spans="1:13" x14ac:dyDescent="0.55000000000000004">
      <c r="A439" s="570">
        <f>A420+1</f>
        <v>50</v>
      </c>
      <c r="B439" s="570"/>
      <c r="C439" s="570"/>
      <c r="D439" s="570"/>
      <c r="E439" s="570"/>
      <c r="F439" s="570"/>
      <c r="G439" s="570"/>
      <c r="H439" s="570"/>
      <c r="I439" s="570"/>
      <c r="J439" s="570"/>
      <c r="K439" s="570"/>
      <c r="L439" s="570"/>
      <c r="M439" s="570"/>
    </row>
    <row r="440" spans="1:13" x14ac:dyDescent="0.55000000000000004">
      <c r="A440" s="178">
        <f>A434+1</f>
        <v>5</v>
      </c>
      <c r="B440" s="59" t="s">
        <v>278</v>
      </c>
      <c r="C440" s="75" t="s">
        <v>267</v>
      </c>
      <c r="D440" s="59" t="s">
        <v>2057</v>
      </c>
      <c r="E440" s="28">
        <v>500000</v>
      </c>
      <c r="F440" s="11">
        <v>500000</v>
      </c>
      <c r="G440" s="28">
        <v>500000</v>
      </c>
      <c r="H440" s="11">
        <v>500000</v>
      </c>
      <c r="I440" s="28">
        <v>500000</v>
      </c>
      <c r="J440" s="59" t="s">
        <v>32</v>
      </c>
      <c r="K440" s="208" t="s">
        <v>255</v>
      </c>
      <c r="L440" s="57" t="s">
        <v>100</v>
      </c>
      <c r="M440" s="62" t="s">
        <v>35</v>
      </c>
    </row>
    <row r="441" spans="1:13" x14ac:dyDescent="0.55000000000000004">
      <c r="A441" s="180"/>
      <c r="B441" s="64" t="s">
        <v>279</v>
      </c>
      <c r="C441" s="60" t="s">
        <v>268</v>
      </c>
      <c r="D441" s="64"/>
      <c r="E441" s="18"/>
      <c r="F441" s="16"/>
      <c r="G441" s="18"/>
      <c r="H441" s="16"/>
      <c r="I441" s="18"/>
      <c r="J441" s="64" t="s">
        <v>253</v>
      </c>
      <c r="K441" s="113" t="s">
        <v>255</v>
      </c>
      <c r="L441" s="63"/>
      <c r="M441" s="66"/>
    </row>
    <row r="442" spans="1:13" x14ac:dyDescent="0.55000000000000004">
      <c r="A442" s="180"/>
      <c r="B442" s="64"/>
      <c r="D442" s="64"/>
      <c r="E442" s="18"/>
      <c r="F442" s="16"/>
      <c r="G442" s="18"/>
      <c r="H442" s="16"/>
      <c r="I442" s="18"/>
      <c r="J442" s="64" t="s">
        <v>254</v>
      </c>
      <c r="K442" s="113" t="s">
        <v>256</v>
      </c>
      <c r="L442" s="63"/>
      <c r="M442" s="66"/>
    </row>
    <row r="443" spans="1:13" x14ac:dyDescent="0.55000000000000004">
      <c r="A443" s="184"/>
      <c r="B443" s="68"/>
      <c r="C443" s="69"/>
      <c r="D443" s="68"/>
      <c r="E443" s="311"/>
      <c r="F443" s="27"/>
      <c r="G443" s="312"/>
      <c r="H443" s="27"/>
      <c r="I443" s="312"/>
      <c r="J443" s="68"/>
      <c r="K443" s="205"/>
      <c r="L443" s="67"/>
      <c r="M443" s="137"/>
    </row>
    <row r="444" spans="1:13" x14ac:dyDescent="0.55000000000000004">
      <c r="A444" s="62">
        <f>A440+1</f>
        <v>6</v>
      </c>
      <c r="B444" s="129" t="s">
        <v>265</v>
      </c>
      <c r="C444" s="61" t="s">
        <v>267</v>
      </c>
      <c r="D444" s="210" t="s">
        <v>282</v>
      </c>
      <c r="E444" s="11">
        <v>1000000</v>
      </c>
      <c r="F444" s="11">
        <v>1000000</v>
      </c>
      <c r="G444" s="11">
        <v>1000000</v>
      </c>
      <c r="H444" s="11">
        <v>1000000</v>
      </c>
      <c r="I444" s="11">
        <v>1000000</v>
      </c>
      <c r="J444" s="59" t="s">
        <v>32</v>
      </c>
      <c r="K444" s="59" t="s">
        <v>255</v>
      </c>
      <c r="L444" s="57" t="s">
        <v>100</v>
      </c>
      <c r="M444" s="62" t="s">
        <v>35</v>
      </c>
    </row>
    <row r="445" spans="1:13" x14ac:dyDescent="0.55000000000000004">
      <c r="A445" s="66"/>
      <c r="B445" s="132" t="s">
        <v>280</v>
      </c>
      <c r="C445" s="65" t="s">
        <v>268</v>
      </c>
      <c r="D445" s="134" t="s">
        <v>283</v>
      </c>
      <c r="E445" s="16"/>
      <c r="F445" s="16"/>
      <c r="G445" s="16"/>
      <c r="H445" s="16"/>
      <c r="I445" s="16"/>
      <c r="J445" s="64" t="s">
        <v>253</v>
      </c>
      <c r="K445" s="64" t="s">
        <v>255</v>
      </c>
      <c r="L445" s="63"/>
      <c r="M445" s="66"/>
    </row>
    <row r="446" spans="1:13" x14ac:dyDescent="0.55000000000000004">
      <c r="A446" s="66"/>
      <c r="B446" s="132" t="s">
        <v>281</v>
      </c>
      <c r="C446" s="65"/>
      <c r="D446" s="134" t="s">
        <v>284</v>
      </c>
      <c r="E446" s="16"/>
      <c r="F446" s="16"/>
      <c r="G446" s="16"/>
      <c r="H446" s="16"/>
      <c r="I446" s="16"/>
      <c r="J446" s="64" t="s">
        <v>254</v>
      </c>
      <c r="K446" s="64" t="s">
        <v>256</v>
      </c>
      <c r="L446" s="63"/>
      <c r="M446" s="66"/>
    </row>
    <row r="447" spans="1:13" x14ac:dyDescent="0.55000000000000004">
      <c r="A447" s="62">
        <f>A444+1</f>
        <v>7</v>
      </c>
      <c r="B447" s="129" t="s">
        <v>265</v>
      </c>
      <c r="C447" s="61" t="s">
        <v>267</v>
      </c>
      <c r="D447" s="210" t="s">
        <v>2</v>
      </c>
      <c r="E447" s="11">
        <v>500000</v>
      </c>
      <c r="F447" s="11">
        <v>500000</v>
      </c>
      <c r="G447" s="11">
        <v>500000</v>
      </c>
      <c r="H447" s="11">
        <v>500000</v>
      </c>
      <c r="I447" s="11">
        <v>500000</v>
      </c>
      <c r="J447" s="59" t="s">
        <v>32</v>
      </c>
      <c r="K447" s="59" t="s">
        <v>255</v>
      </c>
      <c r="L447" s="57" t="s">
        <v>100</v>
      </c>
      <c r="M447" s="62" t="s">
        <v>35</v>
      </c>
    </row>
    <row r="448" spans="1:13" x14ac:dyDescent="0.55000000000000004">
      <c r="A448" s="66"/>
      <c r="B448" s="132" t="s">
        <v>285</v>
      </c>
      <c r="C448" s="65" t="s">
        <v>268</v>
      </c>
      <c r="D448" s="134"/>
      <c r="E448" s="16"/>
      <c r="F448" s="16"/>
      <c r="G448" s="16"/>
      <c r="H448" s="16"/>
      <c r="I448" s="16"/>
      <c r="J448" s="64" t="s">
        <v>253</v>
      </c>
      <c r="K448" s="64" t="s">
        <v>255</v>
      </c>
      <c r="L448" s="63"/>
      <c r="M448" s="66"/>
    </row>
    <row r="449" spans="1:15" x14ac:dyDescent="0.55000000000000004">
      <c r="A449" s="66"/>
      <c r="B449" s="132"/>
      <c r="C449" s="65"/>
      <c r="D449" s="134"/>
      <c r="E449" s="16"/>
      <c r="F449" s="16"/>
      <c r="G449" s="16"/>
      <c r="H449" s="16"/>
      <c r="I449" s="16"/>
      <c r="J449" s="64" t="s">
        <v>254</v>
      </c>
      <c r="K449" s="64" t="s">
        <v>256</v>
      </c>
      <c r="L449" s="63"/>
      <c r="M449" s="66"/>
    </row>
    <row r="450" spans="1:15" x14ac:dyDescent="0.55000000000000004">
      <c r="A450" s="178">
        <f>A447+1</f>
        <v>8</v>
      </c>
      <c r="B450" s="59" t="s">
        <v>265</v>
      </c>
      <c r="C450" s="61" t="s">
        <v>267</v>
      </c>
      <c r="D450" s="208" t="s">
        <v>288</v>
      </c>
      <c r="E450" s="11">
        <v>500000</v>
      </c>
      <c r="F450" s="28">
        <v>500000</v>
      </c>
      <c r="G450" s="11">
        <v>500000</v>
      </c>
      <c r="H450" s="28">
        <v>500000</v>
      </c>
      <c r="I450" s="11">
        <v>500000</v>
      </c>
      <c r="J450" s="208" t="s">
        <v>32</v>
      </c>
      <c r="K450" s="59" t="s">
        <v>255</v>
      </c>
      <c r="L450" s="204" t="s">
        <v>100</v>
      </c>
      <c r="M450" s="62" t="s">
        <v>35</v>
      </c>
    </row>
    <row r="451" spans="1:15" x14ac:dyDescent="0.55000000000000004">
      <c r="A451" s="180"/>
      <c r="B451" s="64" t="s">
        <v>286</v>
      </c>
      <c r="C451" s="65" t="s">
        <v>268</v>
      </c>
      <c r="D451" s="113" t="s">
        <v>289</v>
      </c>
      <c r="E451" s="16"/>
      <c r="F451" s="18"/>
      <c r="G451" s="16"/>
      <c r="H451" s="18"/>
      <c r="I451" s="16"/>
      <c r="J451" s="113" t="s">
        <v>253</v>
      </c>
      <c r="K451" s="64" t="s">
        <v>255</v>
      </c>
      <c r="M451" s="66"/>
    </row>
    <row r="452" spans="1:15" x14ac:dyDescent="0.55000000000000004">
      <c r="A452" s="180"/>
      <c r="B452" s="64" t="s">
        <v>287</v>
      </c>
      <c r="C452" s="65"/>
      <c r="D452" s="113" t="s">
        <v>290</v>
      </c>
      <c r="E452" s="16"/>
      <c r="F452" s="18"/>
      <c r="G452" s="16"/>
      <c r="H452" s="18"/>
      <c r="I452" s="16"/>
      <c r="J452" s="113" t="s">
        <v>254</v>
      </c>
      <c r="K452" s="64" t="s">
        <v>256</v>
      </c>
      <c r="M452" s="66"/>
    </row>
    <row r="453" spans="1:15" x14ac:dyDescent="0.55000000000000004">
      <c r="A453" s="184"/>
      <c r="B453" s="68"/>
      <c r="C453" s="68"/>
      <c r="D453" s="205"/>
      <c r="E453" s="17"/>
      <c r="F453" s="295"/>
      <c r="G453" s="17"/>
      <c r="H453" s="295"/>
      <c r="I453" s="17"/>
      <c r="J453" s="205"/>
      <c r="K453" s="68"/>
      <c r="L453" s="205"/>
      <c r="M453" s="68"/>
    </row>
    <row r="454" spans="1:15" x14ac:dyDescent="0.55000000000000004">
      <c r="A454" s="178">
        <f>A450+1</f>
        <v>9</v>
      </c>
      <c r="B454" s="59" t="s">
        <v>1876</v>
      </c>
      <c r="C454" s="61" t="s">
        <v>267</v>
      </c>
      <c r="D454" s="208" t="s">
        <v>1879</v>
      </c>
      <c r="E454" s="11">
        <v>500000</v>
      </c>
      <c r="F454" s="28">
        <v>500000</v>
      </c>
      <c r="G454" s="11">
        <v>500000</v>
      </c>
      <c r="H454" s="28">
        <v>500000</v>
      </c>
      <c r="I454" s="11">
        <v>500000</v>
      </c>
      <c r="J454" s="208" t="s">
        <v>32</v>
      </c>
      <c r="K454" s="59" t="s">
        <v>255</v>
      </c>
      <c r="L454" s="204" t="s">
        <v>100</v>
      </c>
      <c r="M454" s="62" t="s">
        <v>35</v>
      </c>
    </row>
    <row r="455" spans="1:15" x14ac:dyDescent="0.55000000000000004">
      <c r="A455" s="180"/>
      <c r="B455" s="64" t="s">
        <v>1877</v>
      </c>
      <c r="C455" s="65" t="s">
        <v>268</v>
      </c>
      <c r="D455" s="113" t="s">
        <v>1880</v>
      </c>
      <c r="E455" s="292"/>
      <c r="F455" s="300"/>
      <c r="G455" s="292"/>
      <c r="H455" s="300"/>
      <c r="I455" s="292"/>
      <c r="J455" s="113" t="s">
        <v>253</v>
      </c>
      <c r="K455" s="64" t="s">
        <v>255</v>
      </c>
      <c r="M455" s="66"/>
    </row>
    <row r="456" spans="1:15" x14ac:dyDescent="0.55000000000000004">
      <c r="A456" s="180"/>
      <c r="B456" s="64" t="s">
        <v>1878</v>
      </c>
      <c r="C456" s="65"/>
      <c r="D456" s="113" t="s">
        <v>1881</v>
      </c>
      <c r="E456" s="292"/>
      <c r="F456" s="300"/>
      <c r="G456" s="292"/>
      <c r="H456" s="300"/>
      <c r="I456" s="292"/>
      <c r="J456" s="113" t="s">
        <v>254</v>
      </c>
      <c r="K456" s="64" t="s">
        <v>256</v>
      </c>
      <c r="M456" s="66"/>
    </row>
    <row r="457" spans="1:15" x14ac:dyDescent="0.55000000000000004">
      <c r="A457" s="184"/>
      <c r="B457" s="68"/>
      <c r="C457" s="70"/>
      <c r="D457" s="205"/>
      <c r="E457" s="296">
        <f>SUM(E440:E456)</f>
        <v>3000000</v>
      </c>
      <c r="F457" s="303">
        <f>SUM(F440:F456)</f>
        <v>3000000</v>
      </c>
      <c r="G457" s="296">
        <f>SUM(G440:G456)</f>
        <v>3000000</v>
      </c>
      <c r="H457" s="303">
        <f>SUM(H440:H456)</f>
        <v>3000000</v>
      </c>
      <c r="I457" s="296">
        <f>SUM(I440:I456)</f>
        <v>3000000</v>
      </c>
      <c r="J457" s="205"/>
      <c r="K457" s="68"/>
      <c r="L457" s="206"/>
      <c r="M457" s="137"/>
    </row>
    <row r="458" spans="1:15" x14ac:dyDescent="0.55000000000000004">
      <c r="A458" s="526">
        <f>A439+1</f>
        <v>51</v>
      </c>
      <c r="B458" s="526"/>
      <c r="C458" s="526"/>
      <c r="D458" s="526"/>
      <c r="E458" s="526"/>
      <c r="F458" s="526"/>
      <c r="G458" s="526"/>
      <c r="H458" s="526"/>
      <c r="I458" s="526"/>
      <c r="J458" s="526"/>
      <c r="K458" s="526"/>
      <c r="L458" s="526"/>
      <c r="M458" s="526"/>
    </row>
    <row r="459" spans="1:15" x14ac:dyDescent="0.55000000000000004">
      <c r="A459" s="62">
        <f>A454+1</f>
        <v>10</v>
      </c>
      <c r="B459" s="208" t="s">
        <v>1882</v>
      </c>
      <c r="C459" s="61" t="s">
        <v>267</v>
      </c>
      <c r="D459" s="59" t="s">
        <v>2052</v>
      </c>
      <c r="E459" s="203">
        <v>500000</v>
      </c>
      <c r="F459" s="131">
        <v>500000</v>
      </c>
      <c r="G459" s="220">
        <v>500000</v>
      </c>
      <c r="H459" s="212">
        <v>500000</v>
      </c>
      <c r="I459" s="131">
        <v>500000</v>
      </c>
      <c r="J459" s="208" t="s">
        <v>32</v>
      </c>
      <c r="K459" s="59" t="s">
        <v>255</v>
      </c>
      <c r="L459" s="204" t="s">
        <v>100</v>
      </c>
      <c r="M459" s="62" t="s">
        <v>35</v>
      </c>
    </row>
    <row r="460" spans="1:15" x14ac:dyDescent="0.55000000000000004">
      <c r="A460" s="66"/>
      <c r="B460" s="113" t="s">
        <v>1785</v>
      </c>
      <c r="C460" s="65" t="s">
        <v>268</v>
      </c>
      <c r="D460" s="64"/>
      <c r="E460" s="221"/>
      <c r="F460" s="63"/>
      <c r="G460" s="117"/>
      <c r="H460" s="44"/>
      <c r="I460" s="63"/>
      <c r="J460" s="113" t="s">
        <v>253</v>
      </c>
      <c r="K460" s="64" t="s">
        <v>255</v>
      </c>
      <c r="M460" s="66"/>
    </row>
    <row r="461" spans="1:15" x14ac:dyDescent="0.55000000000000004">
      <c r="A461" s="66"/>
      <c r="C461" s="65"/>
      <c r="D461" s="64"/>
      <c r="E461" s="221"/>
      <c r="F461" s="63"/>
      <c r="G461" s="117"/>
      <c r="H461" s="44"/>
      <c r="I461" s="63"/>
      <c r="J461" s="113" t="s">
        <v>254</v>
      </c>
      <c r="K461" s="64" t="s">
        <v>256</v>
      </c>
      <c r="M461" s="66"/>
    </row>
    <row r="462" spans="1:15" x14ac:dyDescent="0.55000000000000004">
      <c r="A462" s="66"/>
      <c r="C462" s="64"/>
      <c r="D462" s="64"/>
      <c r="E462" s="221"/>
      <c r="F462" s="63"/>
      <c r="G462" s="117"/>
      <c r="H462" s="44"/>
      <c r="I462" s="63"/>
      <c r="K462" s="64"/>
      <c r="L462" s="113"/>
      <c r="M462" s="64"/>
    </row>
    <row r="463" spans="1:15" x14ac:dyDescent="0.55000000000000004">
      <c r="A463" s="137"/>
      <c r="B463" s="205"/>
      <c r="C463" s="67"/>
      <c r="D463" s="68"/>
      <c r="E463" s="207"/>
      <c r="F463" s="196"/>
      <c r="G463" s="192"/>
      <c r="H463" s="219"/>
      <c r="I463" s="196"/>
      <c r="J463" s="205"/>
      <c r="K463" s="68"/>
      <c r="L463" s="206"/>
      <c r="M463" s="67"/>
    </row>
    <row r="464" spans="1:15" x14ac:dyDescent="0.55000000000000004">
      <c r="A464" s="584" t="s">
        <v>1507</v>
      </c>
      <c r="B464" s="570"/>
      <c r="C464" s="570"/>
      <c r="D464" s="573"/>
      <c r="E464" s="363">
        <f>E459+E457+E437</f>
        <v>7500000</v>
      </c>
      <c r="F464" s="363">
        <f t="shared" ref="F464:I464" si="8">F459+F457+F437</f>
        <v>7500000</v>
      </c>
      <c r="G464" s="363">
        <f t="shared" si="8"/>
        <v>7500000</v>
      </c>
      <c r="H464" s="363">
        <f t="shared" si="8"/>
        <v>7500000</v>
      </c>
      <c r="I464" s="363">
        <f t="shared" si="8"/>
        <v>7500000</v>
      </c>
      <c r="J464" s="68"/>
      <c r="K464" s="68"/>
      <c r="L464" s="67"/>
      <c r="M464" s="137"/>
      <c r="O464" s="44" t="s">
        <v>1883</v>
      </c>
    </row>
    <row r="465" spans="1:13" x14ac:dyDescent="0.55000000000000004">
      <c r="A465" s="555" t="s">
        <v>1503</v>
      </c>
      <c r="B465" s="555"/>
      <c r="C465" s="555"/>
      <c r="D465" s="555"/>
      <c r="E465" s="198">
        <v>10</v>
      </c>
      <c r="F465" s="198">
        <v>10</v>
      </c>
      <c r="G465" s="198">
        <v>10</v>
      </c>
      <c r="H465" s="198">
        <v>10</v>
      </c>
      <c r="I465" s="198">
        <v>10</v>
      </c>
      <c r="J465" s="199"/>
      <c r="K465" s="199"/>
      <c r="L465" s="128"/>
      <c r="M465" s="139"/>
    </row>
    <row r="466" spans="1:13" x14ac:dyDescent="0.55000000000000004">
      <c r="A466" s="526"/>
      <c r="B466" s="526"/>
      <c r="C466" s="526"/>
      <c r="D466" s="526"/>
      <c r="E466" s="526"/>
      <c r="F466" s="526"/>
      <c r="G466" s="526"/>
      <c r="H466" s="526"/>
      <c r="I466" s="526"/>
      <c r="J466" s="526"/>
      <c r="K466" s="526"/>
      <c r="L466" s="526"/>
      <c r="M466" s="526"/>
    </row>
    <row r="467" spans="1:13" x14ac:dyDescent="0.55000000000000004"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</row>
    <row r="468" spans="1:13" x14ac:dyDescent="0.55000000000000004"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</row>
    <row r="469" spans="1:13" x14ac:dyDescent="0.55000000000000004"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</row>
    <row r="470" spans="1:13" x14ac:dyDescent="0.55000000000000004"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</row>
    <row r="471" spans="1:13" x14ac:dyDescent="0.55000000000000004"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</row>
    <row r="472" spans="1:13" x14ac:dyDescent="0.55000000000000004"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</row>
    <row r="473" spans="1:13" x14ac:dyDescent="0.55000000000000004"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</row>
    <row r="474" spans="1:13" x14ac:dyDescent="0.55000000000000004"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</row>
    <row r="475" spans="1:13" x14ac:dyDescent="0.55000000000000004"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</row>
    <row r="476" spans="1:13" x14ac:dyDescent="0.55000000000000004"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</row>
    <row r="477" spans="1:13" x14ac:dyDescent="0.55000000000000004">
      <c r="A477" s="526">
        <f>A458+1</f>
        <v>52</v>
      </c>
      <c r="B477" s="526"/>
      <c r="C477" s="526"/>
      <c r="D477" s="526"/>
      <c r="E477" s="526"/>
      <c r="F477" s="526"/>
      <c r="G477" s="526"/>
      <c r="H477" s="526"/>
      <c r="I477" s="526"/>
      <c r="J477" s="526"/>
      <c r="K477" s="526"/>
      <c r="L477" s="526"/>
      <c r="M477" s="526"/>
    </row>
    <row r="478" spans="1:13" x14ac:dyDescent="0.55000000000000004">
      <c r="A478" s="556" t="s">
        <v>1893</v>
      </c>
      <c r="B478" s="556"/>
      <c r="C478" s="556"/>
      <c r="D478" s="556"/>
      <c r="E478" s="556"/>
      <c r="F478" s="556"/>
      <c r="G478" s="556"/>
      <c r="H478" s="556"/>
      <c r="I478" s="556"/>
      <c r="J478" s="556"/>
      <c r="K478" s="556"/>
      <c r="L478" s="556"/>
      <c r="M478" s="556"/>
    </row>
    <row r="479" spans="1:13" x14ac:dyDescent="0.55000000000000004">
      <c r="A479" s="62">
        <v>1</v>
      </c>
      <c r="B479" s="129" t="s">
        <v>291</v>
      </c>
      <c r="C479" s="61" t="s">
        <v>267</v>
      </c>
      <c r="D479" s="210" t="s">
        <v>293</v>
      </c>
      <c r="E479" s="11">
        <v>1000000</v>
      </c>
      <c r="F479" s="11">
        <v>1000000</v>
      </c>
      <c r="G479" s="11">
        <v>1000000</v>
      </c>
      <c r="H479" s="11">
        <v>1000000</v>
      </c>
      <c r="I479" s="11">
        <v>1000000</v>
      </c>
      <c r="J479" s="59" t="s">
        <v>32</v>
      </c>
      <c r="K479" s="59" t="s">
        <v>255</v>
      </c>
      <c r="L479" s="57" t="s">
        <v>100</v>
      </c>
      <c r="M479" s="62" t="s">
        <v>35</v>
      </c>
    </row>
    <row r="480" spans="1:13" x14ac:dyDescent="0.55000000000000004">
      <c r="A480" s="66"/>
      <c r="B480" s="132" t="s">
        <v>292</v>
      </c>
      <c r="C480" s="65" t="s">
        <v>268</v>
      </c>
      <c r="D480" s="134" t="s">
        <v>294</v>
      </c>
      <c r="E480" s="16"/>
      <c r="F480" s="16"/>
      <c r="G480" s="16"/>
      <c r="H480" s="16"/>
      <c r="I480" s="16"/>
      <c r="J480" s="64" t="s">
        <v>253</v>
      </c>
      <c r="K480" s="64" t="s">
        <v>255</v>
      </c>
      <c r="L480" s="63"/>
      <c r="M480" s="66"/>
    </row>
    <row r="481" spans="1:13" x14ac:dyDescent="0.55000000000000004">
      <c r="A481" s="66"/>
      <c r="B481" s="132"/>
      <c r="C481" s="65"/>
      <c r="D481" s="134"/>
      <c r="E481" s="16"/>
      <c r="F481" s="16"/>
      <c r="G481" s="16"/>
      <c r="H481" s="16"/>
      <c r="I481" s="16"/>
      <c r="J481" s="64" t="s">
        <v>254</v>
      </c>
      <c r="K481" s="64" t="s">
        <v>256</v>
      </c>
      <c r="L481" s="63"/>
      <c r="M481" s="66"/>
    </row>
    <row r="482" spans="1:13" x14ac:dyDescent="0.55000000000000004">
      <c r="A482" s="62">
        <f>A479+1</f>
        <v>2</v>
      </c>
      <c r="B482" s="129" t="s">
        <v>120</v>
      </c>
      <c r="C482" s="61" t="s">
        <v>267</v>
      </c>
      <c r="D482" s="210" t="s">
        <v>295</v>
      </c>
      <c r="E482" s="11">
        <v>1000000</v>
      </c>
      <c r="F482" s="11">
        <v>1000000</v>
      </c>
      <c r="G482" s="11">
        <v>1000000</v>
      </c>
      <c r="H482" s="11">
        <v>1000000</v>
      </c>
      <c r="I482" s="11">
        <v>1000000</v>
      </c>
      <c r="J482" s="59" t="s">
        <v>32</v>
      </c>
      <c r="K482" s="59" t="s">
        <v>255</v>
      </c>
      <c r="L482" s="57" t="s">
        <v>100</v>
      </c>
      <c r="M482" s="62" t="s">
        <v>35</v>
      </c>
    </row>
    <row r="483" spans="1:13" x14ac:dyDescent="0.55000000000000004">
      <c r="A483" s="66"/>
      <c r="B483" s="132" t="s">
        <v>297</v>
      </c>
      <c r="C483" s="65" t="s">
        <v>268</v>
      </c>
      <c r="D483" s="134" t="s">
        <v>296</v>
      </c>
      <c r="E483" s="16"/>
      <c r="F483" s="16"/>
      <c r="G483" s="16"/>
      <c r="H483" s="16"/>
      <c r="I483" s="16"/>
      <c r="J483" s="64" t="s">
        <v>253</v>
      </c>
      <c r="K483" s="64" t="s">
        <v>255</v>
      </c>
      <c r="L483" s="63"/>
      <c r="M483" s="66"/>
    </row>
    <row r="484" spans="1:13" x14ac:dyDescent="0.55000000000000004">
      <c r="A484" s="66"/>
      <c r="B484" s="132"/>
      <c r="C484" s="65"/>
      <c r="D484" s="134"/>
      <c r="E484" s="16"/>
      <c r="F484" s="16"/>
      <c r="G484" s="16"/>
      <c r="H484" s="16"/>
      <c r="I484" s="16"/>
      <c r="J484" s="64" t="s">
        <v>254</v>
      </c>
      <c r="K484" s="64" t="s">
        <v>256</v>
      </c>
      <c r="L484" s="63"/>
      <c r="M484" s="66"/>
    </row>
    <row r="485" spans="1:13" x14ac:dyDescent="0.55000000000000004">
      <c r="A485" s="62">
        <f>A482+1</f>
        <v>3</v>
      </c>
      <c r="B485" s="129" t="s">
        <v>298</v>
      </c>
      <c r="C485" s="61" t="s">
        <v>267</v>
      </c>
      <c r="D485" s="210" t="s">
        <v>1</v>
      </c>
      <c r="E485" s="11">
        <v>500000</v>
      </c>
      <c r="F485" s="11">
        <v>500000</v>
      </c>
      <c r="G485" s="11">
        <v>500000</v>
      </c>
      <c r="H485" s="11">
        <v>500000</v>
      </c>
      <c r="I485" s="11">
        <v>500000</v>
      </c>
      <c r="J485" s="59" t="s">
        <v>32</v>
      </c>
      <c r="K485" s="59" t="s">
        <v>255</v>
      </c>
      <c r="L485" s="57" t="s">
        <v>100</v>
      </c>
      <c r="M485" s="62" t="s">
        <v>35</v>
      </c>
    </row>
    <row r="486" spans="1:13" x14ac:dyDescent="0.55000000000000004">
      <c r="A486" s="66"/>
      <c r="B486" s="132" t="s">
        <v>388</v>
      </c>
      <c r="C486" s="65" t="s">
        <v>268</v>
      </c>
      <c r="D486" s="134"/>
      <c r="E486" s="16"/>
      <c r="F486" s="16"/>
      <c r="G486" s="16"/>
      <c r="H486" s="16"/>
      <c r="I486" s="16"/>
      <c r="J486" s="64" t="s">
        <v>253</v>
      </c>
      <c r="K486" s="64" t="s">
        <v>255</v>
      </c>
      <c r="L486" s="63"/>
      <c r="M486" s="66"/>
    </row>
    <row r="487" spans="1:13" x14ac:dyDescent="0.55000000000000004">
      <c r="A487" s="66"/>
      <c r="B487" s="132"/>
      <c r="C487" s="65"/>
      <c r="D487" s="134"/>
      <c r="E487" s="16"/>
      <c r="F487" s="16"/>
      <c r="G487" s="16"/>
      <c r="H487" s="16"/>
      <c r="I487" s="16"/>
      <c r="J487" s="64" t="s">
        <v>254</v>
      </c>
      <c r="K487" s="64" t="s">
        <v>256</v>
      </c>
      <c r="L487" s="63"/>
      <c r="M487" s="66"/>
    </row>
    <row r="488" spans="1:13" x14ac:dyDescent="0.55000000000000004">
      <c r="A488" s="62">
        <f>A485+1</f>
        <v>4</v>
      </c>
      <c r="B488" s="129" t="s">
        <v>1769</v>
      </c>
      <c r="C488" s="61" t="s">
        <v>267</v>
      </c>
      <c r="D488" s="210" t="s">
        <v>300</v>
      </c>
      <c r="E488" s="11">
        <v>500000</v>
      </c>
      <c r="F488" s="11">
        <v>500000</v>
      </c>
      <c r="G488" s="11">
        <v>500000</v>
      </c>
      <c r="H488" s="11">
        <v>500000</v>
      </c>
      <c r="I488" s="11">
        <v>500000</v>
      </c>
      <c r="J488" s="59" t="s">
        <v>32</v>
      </c>
      <c r="K488" s="59" t="s">
        <v>255</v>
      </c>
      <c r="L488" s="57" t="s">
        <v>100</v>
      </c>
      <c r="M488" s="62" t="s">
        <v>35</v>
      </c>
    </row>
    <row r="489" spans="1:13" x14ac:dyDescent="0.55000000000000004">
      <c r="A489" s="66"/>
      <c r="B489" s="132" t="s">
        <v>299</v>
      </c>
      <c r="C489" s="65" t="s">
        <v>268</v>
      </c>
      <c r="D489" s="134" t="s">
        <v>301</v>
      </c>
      <c r="E489" s="16"/>
      <c r="F489" s="16"/>
      <c r="G489" s="16"/>
      <c r="H489" s="16"/>
      <c r="I489" s="16"/>
      <c r="J489" s="64" t="s">
        <v>253</v>
      </c>
      <c r="K489" s="64" t="s">
        <v>255</v>
      </c>
      <c r="L489" s="63"/>
      <c r="M489" s="66"/>
    </row>
    <row r="490" spans="1:13" x14ac:dyDescent="0.55000000000000004">
      <c r="A490" s="66"/>
      <c r="B490" s="132"/>
      <c r="C490" s="65"/>
      <c r="D490" s="134" t="s">
        <v>302</v>
      </c>
      <c r="E490" s="16"/>
      <c r="F490" s="16"/>
      <c r="G490" s="16"/>
      <c r="H490" s="16"/>
      <c r="I490" s="16"/>
      <c r="J490" s="64" t="s">
        <v>254</v>
      </c>
      <c r="K490" s="64" t="s">
        <v>256</v>
      </c>
      <c r="L490" s="63"/>
      <c r="M490" s="66"/>
    </row>
    <row r="491" spans="1:13" x14ac:dyDescent="0.55000000000000004">
      <c r="A491" s="62">
        <v>5</v>
      </c>
      <c r="B491" s="129" t="s">
        <v>1895</v>
      </c>
      <c r="C491" s="61" t="s">
        <v>267</v>
      </c>
      <c r="D491" s="208" t="s">
        <v>1896</v>
      </c>
      <c r="E491" s="11">
        <v>500000</v>
      </c>
      <c r="F491" s="11">
        <v>500000</v>
      </c>
      <c r="G491" s="11">
        <v>500000</v>
      </c>
      <c r="H491" s="11">
        <v>500000</v>
      </c>
      <c r="I491" s="11">
        <v>500000</v>
      </c>
      <c r="J491" s="59" t="s">
        <v>32</v>
      </c>
      <c r="K491" s="59" t="s">
        <v>255</v>
      </c>
      <c r="L491" s="57" t="s">
        <v>100</v>
      </c>
      <c r="M491" s="62" t="s">
        <v>35</v>
      </c>
    </row>
    <row r="492" spans="1:13" x14ac:dyDescent="0.55000000000000004">
      <c r="A492" s="66"/>
      <c r="B492" s="132" t="s">
        <v>1894</v>
      </c>
      <c r="C492" s="65" t="s">
        <v>268</v>
      </c>
      <c r="D492" s="113" t="s">
        <v>1894</v>
      </c>
      <c r="E492" s="16"/>
      <c r="F492" s="16"/>
      <c r="G492" s="16"/>
      <c r="H492" s="16"/>
      <c r="I492" s="16"/>
      <c r="J492" s="64" t="s">
        <v>253</v>
      </c>
      <c r="K492" s="64" t="s">
        <v>255</v>
      </c>
      <c r="L492" s="63"/>
      <c r="M492" s="66"/>
    </row>
    <row r="493" spans="1:13" x14ac:dyDescent="0.55000000000000004">
      <c r="A493" s="137"/>
      <c r="B493" s="135"/>
      <c r="C493" s="70"/>
      <c r="D493" s="205"/>
      <c r="E493" s="313">
        <f>SUM(E479:E492)</f>
        <v>3500000</v>
      </c>
      <c r="F493" s="313">
        <f>SUM(F479:F492)</f>
        <v>3500000</v>
      </c>
      <c r="G493" s="313">
        <f>SUM(G479:G492)</f>
        <v>3500000</v>
      </c>
      <c r="H493" s="313">
        <f>SUM(H479:H492)</f>
        <v>3500000</v>
      </c>
      <c r="I493" s="313">
        <f>SUM(I479:I492)</f>
        <v>3500000</v>
      </c>
      <c r="J493" s="68" t="s">
        <v>254</v>
      </c>
      <c r="K493" s="68" t="s">
        <v>256</v>
      </c>
      <c r="L493" s="67"/>
      <c r="M493" s="137"/>
    </row>
    <row r="494" spans="1:13" x14ac:dyDescent="0.55000000000000004">
      <c r="A494" s="564" t="s">
        <v>1507</v>
      </c>
      <c r="B494" s="564"/>
      <c r="C494" s="564"/>
      <c r="D494" s="564"/>
      <c r="E494" s="314">
        <f>E493+E464</f>
        <v>11000000</v>
      </c>
      <c r="F494" s="314">
        <f>F493+F464</f>
        <v>11000000</v>
      </c>
      <c r="G494" s="314">
        <f>G493+G464</f>
        <v>11000000</v>
      </c>
      <c r="H494" s="314">
        <f>H493+H464</f>
        <v>11000000</v>
      </c>
      <c r="I494" s="314">
        <f>I493+I464</f>
        <v>11000000</v>
      </c>
      <c r="J494" s="68"/>
      <c r="K494" s="68"/>
      <c r="L494" s="67"/>
      <c r="M494" s="137"/>
    </row>
    <row r="495" spans="1:13" x14ac:dyDescent="0.55000000000000004">
      <c r="A495" s="555" t="s">
        <v>1503</v>
      </c>
      <c r="B495" s="555"/>
      <c r="C495" s="555"/>
      <c r="D495" s="555"/>
      <c r="E495" s="139">
        <f>A491</f>
        <v>5</v>
      </c>
      <c r="F495" s="139">
        <v>5</v>
      </c>
      <c r="G495" s="139">
        <v>5</v>
      </c>
      <c r="H495" s="139">
        <v>5</v>
      </c>
      <c r="I495" s="139">
        <v>5</v>
      </c>
      <c r="J495" s="199"/>
      <c r="K495" s="199"/>
      <c r="L495" s="128"/>
      <c r="M495" s="139"/>
    </row>
    <row r="496" spans="1:13" x14ac:dyDescent="0.55000000000000004">
      <c r="A496" s="526">
        <f>A477+1</f>
        <v>53</v>
      </c>
      <c r="B496" s="526"/>
      <c r="C496" s="526"/>
      <c r="D496" s="526"/>
      <c r="E496" s="526"/>
      <c r="F496" s="526"/>
      <c r="G496" s="526"/>
      <c r="H496" s="526"/>
      <c r="I496" s="526"/>
      <c r="J496" s="526"/>
      <c r="K496" s="526"/>
      <c r="L496" s="526"/>
      <c r="M496" s="526"/>
    </row>
    <row r="497" spans="1:13" x14ac:dyDescent="0.55000000000000004">
      <c r="A497" s="556" t="s">
        <v>311</v>
      </c>
      <c r="B497" s="556"/>
      <c r="C497" s="556"/>
      <c r="D497" s="556"/>
      <c r="E497" s="556"/>
      <c r="F497" s="556"/>
      <c r="G497" s="556"/>
      <c r="H497" s="556"/>
      <c r="I497" s="556"/>
      <c r="J497" s="556"/>
      <c r="K497" s="556"/>
      <c r="L497" s="556"/>
      <c r="M497" s="556"/>
    </row>
    <row r="498" spans="1:13" x14ac:dyDescent="0.55000000000000004">
      <c r="A498" s="222">
        <v>1</v>
      </c>
      <c r="B498" s="179" t="s">
        <v>1902</v>
      </c>
      <c r="C498" s="61" t="s">
        <v>1904</v>
      </c>
      <c r="D498" s="179" t="s">
        <v>2074</v>
      </c>
      <c r="E498" s="11">
        <v>300000</v>
      </c>
      <c r="F498" s="11">
        <v>300000</v>
      </c>
      <c r="G498" s="11">
        <v>300000</v>
      </c>
      <c r="H498" s="11">
        <v>300000</v>
      </c>
      <c r="I498" s="11">
        <v>300000</v>
      </c>
      <c r="J498" s="179" t="s">
        <v>1905</v>
      </c>
      <c r="K498" s="179" t="s">
        <v>1908</v>
      </c>
      <c r="L498" s="57" t="s">
        <v>100</v>
      </c>
      <c r="M498" s="62" t="s">
        <v>35</v>
      </c>
    </row>
    <row r="499" spans="1:13" x14ac:dyDescent="0.55000000000000004">
      <c r="A499" s="223"/>
      <c r="B499" s="185" t="s">
        <v>2072</v>
      </c>
      <c r="C499" s="70" t="s">
        <v>1901</v>
      </c>
      <c r="D499" s="185" t="s">
        <v>2073</v>
      </c>
      <c r="E499" s="315"/>
      <c r="F499" s="315"/>
      <c r="G499" s="315"/>
      <c r="H499" s="315"/>
      <c r="I499" s="315"/>
      <c r="J499" s="185"/>
      <c r="K499" s="185" t="s">
        <v>442</v>
      </c>
      <c r="L499" s="223"/>
      <c r="M499" s="223"/>
    </row>
    <row r="500" spans="1:13" x14ac:dyDescent="0.55000000000000004">
      <c r="A500" s="222">
        <v>2</v>
      </c>
      <c r="B500" s="179" t="s">
        <v>1902</v>
      </c>
      <c r="C500" s="61" t="s">
        <v>1904</v>
      </c>
      <c r="D500" s="179" t="s">
        <v>1906</v>
      </c>
      <c r="E500" s="11">
        <v>300000</v>
      </c>
      <c r="F500" s="11">
        <v>300000</v>
      </c>
      <c r="G500" s="11">
        <v>300000</v>
      </c>
      <c r="H500" s="11">
        <v>300000</v>
      </c>
      <c r="I500" s="11">
        <v>300000</v>
      </c>
      <c r="J500" s="179" t="s">
        <v>1905</v>
      </c>
      <c r="K500" s="179" t="s">
        <v>1908</v>
      </c>
      <c r="L500" s="57" t="s">
        <v>100</v>
      </c>
      <c r="M500" s="62" t="s">
        <v>35</v>
      </c>
    </row>
    <row r="501" spans="1:13" x14ac:dyDescent="0.55000000000000004">
      <c r="A501" s="223"/>
      <c r="B501" s="185" t="s">
        <v>1903</v>
      </c>
      <c r="C501" s="70" t="s">
        <v>1901</v>
      </c>
      <c r="D501" s="185" t="s">
        <v>1907</v>
      </c>
      <c r="E501" s="315"/>
      <c r="F501" s="315"/>
      <c r="G501" s="315"/>
      <c r="H501" s="315"/>
      <c r="I501" s="315"/>
      <c r="J501" s="185"/>
      <c r="K501" s="185" t="s">
        <v>442</v>
      </c>
      <c r="L501" s="223"/>
      <c r="M501" s="223"/>
    </row>
    <row r="502" spans="1:13" x14ac:dyDescent="0.55000000000000004">
      <c r="A502" s="62">
        <f>A500+1</f>
        <v>3</v>
      </c>
      <c r="B502" s="129" t="s">
        <v>312</v>
      </c>
      <c r="C502" s="61" t="s">
        <v>1904</v>
      </c>
      <c r="D502" s="210" t="s">
        <v>314</v>
      </c>
      <c r="E502" s="11">
        <v>300000</v>
      </c>
      <c r="F502" s="11">
        <v>300000</v>
      </c>
      <c r="G502" s="11">
        <v>300000</v>
      </c>
      <c r="H502" s="11">
        <v>300000</v>
      </c>
      <c r="I502" s="11">
        <v>300000</v>
      </c>
      <c r="J502" s="179" t="s">
        <v>1905</v>
      </c>
      <c r="K502" s="179" t="s">
        <v>1908</v>
      </c>
      <c r="L502" s="57" t="s">
        <v>100</v>
      </c>
      <c r="M502" s="62" t="s">
        <v>35</v>
      </c>
    </row>
    <row r="503" spans="1:13" x14ac:dyDescent="0.55000000000000004">
      <c r="A503" s="66"/>
      <c r="B503" s="132" t="s">
        <v>313</v>
      </c>
      <c r="C503" s="65" t="s">
        <v>1901</v>
      </c>
      <c r="D503" s="134" t="s">
        <v>315</v>
      </c>
      <c r="E503" s="16"/>
      <c r="F503" s="16"/>
      <c r="G503" s="16"/>
      <c r="H503" s="16"/>
      <c r="I503" s="16"/>
      <c r="J503" s="181"/>
      <c r="K503" s="181" t="s">
        <v>442</v>
      </c>
      <c r="L503" s="63"/>
      <c r="M503" s="66"/>
    </row>
    <row r="504" spans="1:13" x14ac:dyDescent="0.55000000000000004">
      <c r="A504" s="66"/>
      <c r="B504" s="132" t="s">
        <v>1881</v>
      </c>
      <c r="C504" s="65"/>
      <c r="D504" s="134" t="s">
        <v>316</v>
      </c>
      <c r="E504" s="16"/>
      <c r="F504" s="16"/>
      <c r="G504" s="16"/>
      <c r="H504" s="16"/>
      <c r="I504" s="16"/>
      <c r="J504" s="181"/>
      <c r="K504" s="181"/>
      <c r="L504" s="63"/>
      <c r="M504" s="66"/>
    </row>
    <row r="505" spans="1:13" x14ac:dyDescent="0.55000000000000004">
      <c r="A505" s="137"/>
      <c r="B505" s="135"/>
      <c r="C505" s="70"/>
      <c r="D505" s="71" t="s">
        <v>317</v>
      </c>
      <c r="E505" s="17"/>
      <c r="F505" s="17"/>
      <c r="G505" s="17"/>
      <c r="H505" s="17"/>
      <c r="I505" s="17"/>
      <c r="J505" s="185"/>
      <c r="K505" s="185"/>
      <c r="L505" s="67"/>
      <c r="M505" s="137"/>
    </row>
    <row r="506" spans="1:13" x14ac:dyDescent="0.55000000000000004">
      <c r="A506" s="62">
        <f>A502+1</f>
        <v>4</v>
      </c>
      <c r="B506" s="129" t="s">
        <v>318</v>
      </c>
      <c r="C506" s="61" t="s">
        <v>1904</v>
      </c>
      <c r="D506" s="210" t="s">
        <v>320</v>
      </c>
      <c r="E506" s="11">
        <v>100000</v>
      </c>
      <c r="F506" s="11">
        <v>100000</v>
      </c>
      <c r="G506" s="11">
        <v>100000</v>
      </c>
      <c r="H506" s="11">
        <v>100000</v>
      </c>
      <c r="I506" s="11">
        <v>100000</v>
      </c>
      <c r="J506" s="179" t="s">
        <v>1905</v>
      </c>
      <c r="K506" s="179" t="s">
        <v>1908</v>
      </c>
      <c r="L506" s="57" t="s">
        <v>100</v>
      </c>
      <c r="M506" s="62" t="s">
        <v>35</v>
      </c>
    </row>
    <row r="507" spans="1:13" x14ac:dyDescent="0.55000000000000004">
      <c r="A507" s="66"/>
      <c r="B507" s="132" t="s">
        <v>319</v>
      </c>
      <c r="C507" s="65" t="s">
        <v>1901</v>
      </c>
      <c r="D507" s="134" t="s">
        <v>321</v>
      </c>
      <c r="E507" s="16"/>
      <c r="F507" s="16"/>
      <c r="G507" s="16"/>
      <c r="H507" s="16"/>
      <c r="I507" s="16"/>
      <c r="J507" s="181"/>
      <c r="K507" s="181" t="s">
        <v>442</v>
      </c>
      <c r="L507" s="63"/>
      <c r="M507" s="66"/>
    </row>
    <row r="508" spans="1:13" x14ac:dyDescent="0.55000000000000004">
      <c r="A508" s="66"/>
      <c r="B508" s="132" t="s">
        <v>287</v>
      </c>
      <c r="C508" s="65"/>
      <c r="D508" s="134" t="s">
        <v>322</v>
      </c>
      <c r="E508" s="16"/>
      <c r="F508" s="16"/>
      <c r="G508" s="16"/>
      <c r="H508" s="16"/>
      <c r="I508" s="16"/>
      <c r="J508" s="181"/>
      <c r="K508" s="181"/>
      <c r="L508" s="63"/>
      <c r="M508" s="66"/>
    </row>
    <row r="509" spans="1:13" x14ac:dyDescent="0.55000000000000004">
      <c r="A509" s="137"/>
      <c r="B509" s="135"/>
      <c r="C509" s="70"/>
      <c r="D509" s="71" t="s">
        <v>323</v>
      </c>
      <c r="E509" s="17"/>
      <c r="F509" s="17"/>
      <c r="G509" s="17"/>
      <c r="H509" s="17"/>
      <c r="I509" s="17"/>
      <c r="J509" s="185"/>
      <c r="K509" s="185"/>
      <c r="L509" s="67"/>
      <c r="M509" s="137"/>
    </row>
    <row r="510" spans="1:13" x14ac:dyDescent="0.55000000000000004">
      <c r="A510" s="62">
        <f>A506+1</f>
        <v>5</v>
      </c>
      <c r="B510" s="129" t="s">
        <v>324</v>
      </c>
      <c r="C510" s="61" t="s">
        <v>1904</v>
      </c>
      <c r="D510" s="210" t="s">
        <v>326</v>
      </c>
      <c r="E510" s="11">
        <v>100000</v>
      </c>
      <c r="F510" s="11">
        <v>100000</v>
      </c>
      <c r="G510" s="11">
        <v>100000</v>
      </c>
      <c r="H510" s="11">
        <v>100000</v>
      </c>
      <c r="I510" s="11">
        <v>100000</v>
      </c>
      <c r="J510" s="179" t="s">
        <v>1905</v>
      </c>
      <c r="K510" s="179" t="s">
        <v>1908</v>
      </c>
      <c r="L510" s="57" t="s">
        <v>100</v>
      </c>
      <c r="M510" s="62" t="s">
        <v>35</v>
      </c>
    </row>
    <row r="511" spans="1:13" x14ac:dyDescent="0.55000000000000004">
      <c r="A511" s="66"/>
      <c r="B511" s="132" t="s">
        <v>325</v>
      </c>
      <c r="C511" s="65" t="s">
        <v>1901</v>
      </c>
      <c r="D511" s="134" t="s">
        <v>327</v>
      </c>
      <c r="E511" s="64"/>
      <c r="F511" s="64"/>
      <c r="G511" s="64"/>
      <c r="H511" s="64"/>
      <c r="I511" s="64"/>
      <c r="J511" s="181"/>
      <c r="K511" s="181" t="s">
        <v>442</v>
      </c>
      <c r="L511" s="63"/>
      <c r="M511" s="66"/>
    </row>
    <row r="512" spans="1:13" x14ac:dyDescent="0.55000000000000004">
      <c r="A512" s="66"/>
      <c r="B512" s="132"/>
      <c r="C512" s="65"/>
      <c r="D512" s="134" t="s">
        <v>328</v>
      </c>
      <c r="E512" s="64"/>
      <c r="F512" s="64"/>
      <c r="G512" s="64"/>
      <c r="H512" s="64"/>
      <c r="I512" s="64"/>
      <c r="J512" s="181"/>
      <c r="K512" s="181"/>
      <c r="L512" s="63"/>
      <c r="M512" s="66"/>
    </row>
    <row r="513" spans="1:13" x14ac:dyDescent="0.55000000000000004">
      <c r="A513" s="137"/>
      <c r="B513" s="135"/>
      <c r="C513" s="70"/>
      <c r="D513" s="71"/>
      <c r="E513" s="27">
        <f>SUM(E498:E512)</f>
        <v>1100000</v>
      </c>
      <c r="F513" s="27">
        <f>SUM(F498:F512)</f>
        <v>1100000</v>
      </c>
      <c r="G513" s="27">
        <f>SUM(G498:G512)</f>
        <v>1100000</v>
      </c>
      <c r="H513" s="27">
        <f>SUM(H498:H512)</f>
        <v>1100000</v>
      </c>
      <c r="I513" s="27">
        <f>SUM(I498:I512)</f>
        <v>1100000</v>
      </c>
      <c r="J513" s="185"/>
      <c r="K513" s="185"/>
      <c r="L513" s="67"/>
      <c r="M513" s="137"/>
    </row>
    <row r="514" spans="1:13" x14ac:dyDescent="0.55000000000000004">
      <c r="J514" s="194"/>
      <c r="K514" s="194"/>
    </row>
    <row r="515" spans="1:13" x14ac:dyDescent="0.55000000000000004">
      <c r="A515" s="570">
        <f>A496+1</f>
        <v>54</v>
      </c>
      <c r="B515" s="570"/>
      <c r="C515" s="570"/>
      <c r="D515" s="570"/>
      <c r="E515" s="570"/>
      <c r="F515" s="570"/>
      <c r="G515" s="570"/>
      <c r="H515" s="570"/>
      <c r="I515" s="570"/>
      <c r="J515" s="570"/>
      <c r="K515" s="570"/>
      <c r="L515" s="570"/>
      <c r="M515" s="570"/>
    </row>
    <row r="516" spans="1:13" x14ac:dyDescent="0.55000000000000004">
      <c r="A516" s="62">
        <f>A510+1</f>
        <v>6</v>
      </c>
      <c r="B516" s="129" t="s">
        <v>329</v>
      </c>
      <c r="C516" s="61" t="s">
        <v>1904</v>
      </c>
      <c r="D516" s="210" t="s">
        <v>331</v>
      </c>
      <c r="E516" s="11">
        <v>100000</v>
      </c>
      <c r="F516" s="11">
        <v>100000</v>
      </c>
      <c r="G516" s="11">
        <v>100000</v>
      </c>
      <c r="H516" s="11">
        <v>100000</v>
      </c>
      <c r="I516" s="11">
        <v>100000</v>
      </c>
      <c r="J516" s="179" t="s">
        <v>1905</v>
      </c>
      <c r="K516" s="179" t="s">
        <v>1908</v>
      </c>
      <c r="L516" s="57" t="s">
        <v>100</v>
      </c>
      <c r="M516" s="62" t="s">
        <v>35</v>
      </c>
    </row>
    <row r="517" spans="1:13" x14ac:dyDescent="0.55000000000000004">
      <c r="A517" s="66"/>
      <c r="B517" s="132" t="s">
        <v>330</v>
      </c>
      <c r="C517" s="65" t="s">
        <v>1901</v>
      </c>
      <c r="D517" s="134" t="s">
        <v>332</v>
      </c>
      <c r="E517" s="16"/>
      <c r="F517" s="16"/>
      <c r="G517" s="16"/>
      <c r="H517" s="16"/>
      <c r="I517" s="16"/>
      <c r="J517" s="181"/>
      <c r="K517" s="181" t="s">
        <v>442</v>
      </c>
      <c r="L517" s="63"/>
      <c r="M517" s="66"/>
    </row>
    <row r="518" spans="1:13" x14ac:dyDescent="0.55000000000000004">
      <c r="A518" s="66"/>
      <c r="B518" s="132"/>
      <c r="C518" s="65"/>
      <c r="D518" s="134"/>
      <c r="E518" s="16"/>
      <c r="F518" s="16"/>
      <c r="G518" s="16"/>
      <c r="H518" s="16"/>
      <c r="I518" s="16"/>
      <c r="J518" s="181"/>
      <c r="K518" s="181"/>
      <c r="L518" s="63"/>
      <c r="M518" s="66"/>
    </row>
    <row r="519" spans="1:13" x14ac:dyDescent="0.55000000000000004">
      <c r="A519" s="137"/>
      <c r="B519" s="135"/>
      <c r="C519" s="70"/>
      <c r="D519" s="71"/>
      <c r="E519" s="313"/>
      <c r="F519" s="313"/>
      <c r="G519" s="313"/>
      <c r="H519" s="313"/>
      <c r="I519" s="313"/>
      <c r="J519" s="185"/>
      <c r="K519" s="185"/>
      <c r="L519" s="67"/>
      <c r="M519" s="137"/>
    </row>
    <row r="520" spans="1:13" x14ac:dyDescent="0.55000000000000004">
      <c r="A520" s="62">
        <f>A516+1</f>
        <v>7</v>
      </c>
      <c r="B520" s="129" t="s">
        <v>329</v>
      </c>
      <c r="C520" s="61" t="s">
        <v>1904</v>
      </c>
      <c r="D520" s="208" t="s">
        <v>311</v>
      </c>
      <c r="E520" s="11">
        <v>100000</v>
      </c>
      <c r="F520" s="28">
        <v>100000</v>
      </c>
      <c r="G520" s="11">
        <v>100000</v>
      </c>
      <c r="H520" s="28">
        <v>100000</v>
      </c>
      <c r="I520" s="11">
        <v>100000</v>
      </c>
      <c r="J520" s="179" t="s">
        <v>1905</v>
      </c>
      <c r="K520" s="179" t="s">
        <v>1908</v>
      </c>
      <c r="L520" s="204" t="s">
        <v>100</v>
      </c>
      <c r="M520" s="62" t="s">
        <v>35</v>
      </c>
    </row>
    <row r="521" spans="1:13" x14ac:dyDescent="0.55000000000000004">
      <c r="A521" s="66"/>
      <c r="B521" s="132" t="s">
        <v>2071</v>
      </c>
      <c r="C521" s="65" t="s">
        <v>1901</v>
      </c>
      <c r="D521" s="113" t="s">
        <v>2075</v>
      </c>
      <c r="E521" s="16"/>
      <c r="F521" s="18"/>
      <c r="G521" s="16"/>
      <c r="H521" s="18"/>
      <c r="I521" s="16"/>
      <c r="J521" s="181"/>
      <c r="K521" s="181" t="s">
        <v>442</v>
      </c>
      <c r="M521" s="66"/>
    </row>
    <row r="522" spans="1:13" x14ac:dyDescent="0.55000000000000004">
      <c r="A522" s="66"/>
      <c r="B522" s="132"/>
      <c r="C522" s="65"/>
      <c r="E522" s="16"/>
      <c r="F522" s="18"/>
      <c r="G522" s="16"/>
      <c r="H522" s="18"/>
      <c r="I522" s="16"/>
      <c r="J522" s="181"/>
      <c r="K522" s="181"/>
      <c r="M522" s="66"/>
    </row>
    <row r="523" spans="1:13" x14ac:dyDescent="0.55000000000000004">
      <c r="A523" s="137"/>
      <c r="B523" s="215"/>
      <c r="C523" s="137"/>
      <c r="D523" s="218"/>
      <c r="E523" s="30">
        <f>SUM(E516:E522)</f>
        <v>200000</v>
      </c>
      <c r="F523" s="30">
        <f>SUM(F516:F522)</f>
        <v>200000</v>
      </c>
      <c r="G523" s="30">
        <f>SUM(G516:G522)</f>
        <v>200000</v>
      </c>
      <c r="H523" s="30">
        <f>SUM(H516:H522)</f>
        <v>200000</v>
      </c>
      <c r="I523" s="30">
        <f>SUM(I516:I522)</f>
        <v>200000</v>
      </c>
      <c r="J523" s="185"/>
      <c r="K523" s="185"/>
      <c r="L523" s="206"/>
      <c r="M523" s="137"/>
    </row>
    <row r="524" spans="1:13" x14ac:dyDescent="0.55000000000000004">
      <c r="A524" s="565" t="s">
        <v>1503</v>
      </c>
      <c r="B524" s="582"/>
      <c r="C524" s="582"/>
      <c r="D524" s="583"/>
      <c r="E524" s="138">
        <v>7</v>
      </c>
      <c r="F524" s="138">
        <v>7</v>
      </c>
      <c r="G524" s="138">
        <v>7</v>
      </c>
      <c r="H524" s="138">
        <v>7</v>
      </c>
      <c r="I524" s="138">
        <v>7</v>
      </c>
      <c r="J524" s="199"/>
      <c r="K524" s="199"/>
      <c r="L524" s="128"/>
      <c r="M524" s="139"/>
    </row>
    <row r="525" spans="1:13" x14ac:dyDescent="0.55000000000000004">
      <c r="A525" s="565" t="s">
        <v>1507</v>
      </c>
      <c r="B525" s="582"/>
      <c r="C525" s="582"/>
      <c r="D525" s="583"/>
      <c r="E525" s="13">
        <f>E523+E513</f>
        <v>1300000</v>
      </c>
      <c r="F525" s="13">
        <f t="shared" ref="F525:I525" si="9">F523+F513</f>
        <v>1300000</v>
      </c>
      <c r="G525" s="13">
        <f t="shared" si="9"/>
        <v>1300000</v>
      </c>
      <c r="H525" s="13">
        <f t="shared" si="9"/>
        <v>1300000</v>
      </c>
      <c r="I525" s="13">
        <f t="shared" si="9"/>
        <v>1300000</v>
      </c>
      <c r="J525" s="128"/>
      <c r="K525" s="128"/>
      <c r="L525" s="128"/>
      <c r="M525" s="128"/>
    </row>
    <row r="526" spans="1:13" x14ac:dyDescent="0.55000000000000004">
      <c r="B526" s="173"/>
      <c r="C526" s="193"/>
      <c r="D526" s="173"/>
      <c r="E526" s="173"/>
      <c r="F526" s="173"/>
      <c r="G526" s="173"/>
      <c r="H526" s="173"/>
      <c r="I526" s="173"/>
    </row>
    <row r="527" spans="1:13" x14ac:dyDescent="0.55000000000000004">
      <c r="B527" s="173"/>
      <c r="C527" s="193"/>
      <c r="D527" s="173"/>
      <c r="E527" s="173"/>
      <c r="F527" s="173"/>
      <c r="G527" s="173"/>
      <c r="H527" s="173"/>
      <c r="I527" s="173"/>
    </row>
    <row r="528" spans="1:13" x14ac:dyDescent="0.55000000000000004">
      <c r="B528" s="173"/>
      <c r="C528" s="193"/>
      <c r="D528" s="173"/>
      <c r="E528" s="173"/>
      <c r="F528" s="173"/>
      <c r="G528" s="173"/>
      <c r="H528" s="173"/>
      <c r="I528" s="173"/>
    </row>
    <row r="529" spans="1:13" x14ac:dyDescent="0.55000000000000004">
      <c r="B529" s="173"/>
      <c r="C529" s="193"/>
      <c r="D529" s="173"/>
      <c r="E529" s="173"/>
      <c r="F529" s="173"/>
      <c r="G529" s="173"/>
      <c r="H529" s="173"/>
      <c r="I529" s="173"/>
    </row>
    <row r="530" spans="1:13" x14ac:dyDescent="0.55000000000000004">
      <c r="B530" s="173"/>
      <c r="C530" s="193"/>
      <c r="D530" s="173"/>
      <c r="E530" s="173"/>
      <c r="F530" s="173"/>
      <c r="G530" s="173"/>
      <c r="H530" s="173"/>
      <c r="I530" s="173"/>
    </row>
    <row r="531" spans="1:13" x14ac:dyDescent="0.55000000000000004">
      <c r="B531" s="173"/>
      <c r="C531" s="193"/>
      <c r="D531" s="173"/>
      <c r="E531" s="173"/>
      <c r="F531" s="173"/>
      <c r="G531" s="173"/>
      <c r="H531" s="173"/>
      <c r="I531" s="173"/>
    </row>
    <row r="532" spans="1:13" x14ac:dyDescent="0.55000000000000004">
      <c r="B532" s="173"/>
      <c r="C532" s="193"/>
      <c r="D532" s="173"/>
      <c r="E532" s="173"/>
      <c r="F532" s="173"/>
      <c r="G532" s="173"/>
      <c r="H532" s="173"/>
      <c r="I532" s="173"/>
    </row>
    <row r="533" spans="1:13" x14ac:dyDescent="0.55000000000000004">
      <c r="B533" s="173"/>
      <c r="C533" s="193"/>
      <c r="D533" s="173"/>
      <c r="E533" s="173"/>
      <c r="F533" s="173"/>
      <c r="G533" s="173"/>
      <c r="H533" s="173"/>
      <c r="I533" s="173"/>
    </row>
    <row r="534" spans="1:13" x14ac:dyDescent="0.55000000000000004">
      <c r="A534" s="526">
        <f>A515+1</f>
        <v>55</v>
      </c>
      <c r="B534" s="526"/>
      <c r="C534" s="526"/>
      <c r="D534" s="526"/>
      <c r="E534" s="526"/>
      <c r="F534" s="526"/>
      <c r="G534" s="526"/>
      <c r="H534" s="526"/>
      <c r="I534" s="526"/>
      <c r="J534" s="526"/>
      <c r="K534" s="526"/>
      <c r="L534" s="526"/>
      <c r="M534" s="526"/>
    </row>
    <row r="535" spans="1:13" x14ac:dyDescent="0.55000000000000004">
      <c r="A535" s="556" t="s">
        <v>353</v>
      </c>
      <c r="B535" s="556"/>
      <c r="C535" s="556"/>
      <c r="D535" s="556"/>
      <c r="E535" s="556"/>
      <c r="F535" s="556"/>
      <c r="G535" s="556"/>
      <c r="H535" s="556"/>
      <c r="I535" s="556"/>
      <c r="J535" s="556"/>
      <c r="K535" s="556"/>
      <c r="L535" s="556"/>
      <c r="M535" s="556"/>
    </row>
    <row r="536" spans="1:13" x14ac:dyDescent="0.55000000000000004">
      <c r="A536" s="62">
        <v>1</v>
      </c>
      <c r="B536" s="129" t="s">
        <v>354</v>
      </c>
      <c r="C536" s="61" t="s">
        <v>356</v>
      </c>
      <c r="D536" s="210" t="s">
        <v>368</v>
      </c>
      <c r="E536" s="11">
        <v>100000</v>
      </c>
      <c r="F536" s="11">
        <v>100000</v>
      </c>
      <c r="G536" s="11">
        <v>100000</v>
      </c>
      <c r="H536" s="11">
        <v>100000</v>
      </c>
      <c r="I536" s="11">
        <v>100000</v>
      </c>
      <c r="J536" s="59" t="s">
        <v>359</v>
      </c>
      <c r="K536" s="113" t="s">
        <v>363</v>
      </c>
      <c r="L536" s="57" t="s">
        <v>100</v>
      </c>
      <c r="M536" s="62" t="s">
        <v>35</v>
      </c>
    </row>
    <row r="537" spans="1:13" x14ac:dyDescent="0.55000000000000004">
      <c r="A537" s="66"/>
      <c r="B537" s="132" t="s">
        <v>355</v>
      </c>
      <c r="C537" s="65" t="s">
        <v>357</v>
      </c>
      <c r="D537" s="134"/>
      <c r="E537" s="16"/>
      <c r="F537" s="16"/>
      <c r="G537" s="16"/>
      <c r="H537" s="16"/>
      <c r="I537" s="16"/>
      <c r="J537" s="64" t="s">
        <v>360</v>
      </c>
      <c r="K537" s="134" t="s">
        <v>364</v>
      </c>
      <c r="L537" s="63"/>
      <c r="M537" s="66"/>
    </row>
    <row r="538" spans="1:13" x14ac:dyDescent="0.55000000000000004">
      <c r="A538" s="66"/>
      <c r="B538" s="132" t="s">
        <v>40</v>
      </c>
      <c r="C538" s="65" t="s">
        <v>358</v>
      </c>
      <c r="D538" s="134"/>
      <c r="E538" s="16"/>
      <c r="F538" s="16"/>
      <c r="G538" s="16"/>
      <c r="H538" s="16"/>
      <c r="I538" s="16"/>
      <c r="J538" s="64" t="s">
        <v>361</v>
      </c>
      <c r="K538" s="134" t="s">
        <v>365</v>
      </c>
      <c r="L538" s="63"/>
      <c r="M538" s="66"/>
    </row>
    <row r="539" spans="1:13" x14ac:dyDescent="0.55000000000000004">
      <c r="A539" s="137"/>
      <c r="B539" s="135"/>
      <c r="C539" s="70"/>
      <c r="D539" s="71"/>
      <c r="E539" s="17"/>
      <c r="F539" s="17"/>
      <c r="G539" s="17"/>
      <c r="H539" s="17"/>
      <c r="I539" s="17"/>
      <c r="J539" s="68" t="s">
        <v>362</v>
      </c>
      <c r="K539" s="71"/>
      <c r="L539" s="67"/>
      <c r="M539" s="137"/>
    </row>
    <row r="540" spans="1:13" x14ac:dyDescent="0.55000000000000004">
      <c r="A540" s="62">
        <f>A536+1</f>
        <v>2</v>
      </c>
      <c r="B540" s="59" t="s">
        <v>1794</v>
      </c>
      <c r="C540" s="61" t="s">
        <v>356</v>
      </c>
      <c r="D540" s="210" t="s">
        <v>368</v>
      </c>
      <c r="E540" s="11">
        <v>100000</v>
      </c>
      <c r="F540" s="11">
        <v>100000</v>
      </c>
      <c r="G540" s="11">
        <v>100000</v>
      </c>
      <c r="H540" s="11">
        <v>100000</v>
      </c>
      <c r="I540" s="11">
        <v>100000</v>
      </c>
      <c r="J540" s="59" t="s">
        <v>359</v>
      </c>
      <c r="K540" s="113" t="s">
        <v>363</v>
      </c>
      <c r="L540" s="57" t="s">
        <v>100</v>
      </c>
      <c r="M540" s="62" t="s">
        <v>35</v>
      </c>
    </row>
    <row r="541" spans="1:13" x14ac:dyDescent="0.55000000000000004">
      <c r="A541" s="66"/>
      <c r="B541" s="64" t="s">
        <v>1795</v>
      </c>
      <c r="C541" s="65" t="s">
        <v>357</v>
      </c>
      <c r="D541" s="134"/>
      <c r="E541" s="64"/>
      <c r="F541" s="64"/>
      <c r="G541" s="64"/>
      <c r="H541" s="64"/>
      <c r="I541" s="64"/>
      <c r="J541" s="64" t="s">
        <v>360</v>
      </c>
      <c r="K541" s="134" t="s">
        <v>364</v>
      </c>
      <c r="L541" s="63"/>
      <c r="M541" s="66"/>
    </row>
    <row r="542" spans="1:13" x14ac:dyDescent="0.55000000000000004">
      <c r="A542" s="66"/>
      <c r="B542" s="64" t="s">
        <v>1796</v>
      </c>
      <c r="C542" s="65" t="s">
        <v>358</v>
      </c>
      <c r="D542" s="134"/>
      <c r="E542" s="64"/>
      <c r="F542" s="64"/>
      <c r="G542" s="64"/>
      <c r="H542" s="64"/>
      <c r="I542" s="64"/>
      <c r="J542" s="64" t="s">
        <v>361</v>
      </c>
      <c r="K542" s="134" t="s">
        <v>365</v>
      </c>
      <c r="L542" s="63"/>
      <c r="M542" s="66"/>
    </row>
    <row r="543" spans="1:13" x14ac:dyDescent="0.55000000000000004">
      <c r="A543" s="137"/>
      <c r="B543" s="68" t="s">
        <v>785</v>
      </c>
      <c r="C543" s="70"/>
      <c r="D543" s="71"/>
      <c r="E543" s="68"/>
      <c r="F543" s="68"/>
      <c r="G543" s="68"/>
      <c r="H543" s="68"/>
      <c r="I543" s="68"/>
      <c r="J543" s="68" t="s">
        <v>362</v>
      </c>
      <c r="K543" s="71"/>
      <c r="L543" s="67"/>
      <c r="M543" s="137"/>
    </row>
    <row r="544" spans="1:13" x14ac:dyDescent="0.55000000000000004">
      <c r="A544" s="555" t="s">
        <v>1503</v>
      </c>
      <c r="B544" s="555"/>
      <c r="C544" s="555"/>
      <c r="D544" s="555"/>
      <c r="E544" s="138">
        <f>A540</f>
        <v>2</v>
      </c>
      <c r="F544" s="138">
        <v>2</v>
      </c>
      <c r="G544" s="138">
        <v>2</v>
      </c>
      <c r="H544" s="138">
        <v>2</v>
      </c>
      <c r="I544" s="138">
        <v>2</v>
      </c>
      <c r="J544" s="199"/>
      <c r="K544" s="199"/>
      <c r="L544" s="128"/>
      <c r="M544" s="139"/>
    </row>
    <row r="545" spans="1:13" x14ac:dyDescent="0.55000000000000004">
      <c r="A545" s="555" t="s">
        <v>1507</v>
      </c>
      <c r="B545" s="555"/>
      <c r="C545" s="555"/>
      <c r="D545" s="555"/>
      <c r="E545" s="286">
        <f>E540+E536</f>
        <v>200000</v>
      </c>
      <c r="F545" s="286">
        <f t="shared" ref="F545:I545" si="10">F540+F536</f>
        <v>200000</v>
      </c>
      <c r="G545" s="286">
        <f t="shared" si="10"/>
        <v>200000</v>
      </c>
      <c r="H545" s="286">
        <f t="shared" si="10"/>
        <v>200000</v>
      </c>
      <c r="I545" s="286">
        <f t="shared" si="10"/>
        <v>200000</v>
      </c>
      <c r="J545" s="199"/>
      <c r="K545" s="199"/>
      <c r="L545" s="128"/>
      <c r="M545" s="139"/>
    </row>
    <row r="553" spans="1:13" x14ac:dyDescent="0.55000000000000004">
      <c r="A553" s="526">
        <f>A534+1</f>
        <v>56</v>
      </c>
      <c r="B553" s="526"/>
      <c r="C553" s="526"/>
      <c r="D553" s="526"/>
      <c r="E553" s="526"/>
      <c r="F553" s="526"/>
      <c r="G553" s="526"/>
      <c r="H553" s="526"/>
      <c r="I553" s="526"/>
      <c r="J553" s="526"/>
      <c r="K553" s="526"/>
      <c r="L553" s="526"/>
      <c r="M553" s="526"/>
    </row>
    <row r="554" spans="1:13" x14ac:dyDescent="0.55000000000000004">
      <c r="A554" s="556" t="s">
        <v>366</v>
      </c>
      <c r="B554" s="556"/>
      <c r="C554" s="556"/>
      <c r="D554" s="556"/>
      <c r="E554" s="556"/>
      <c r="F554" s="556"/>
      <c r="G554" s="556"/>
      <c r="H554" s="556"/>
      <c r="I554" s="556"/>
      <c r="J554" s="556"/>
      <c r="K554" s="556"/>
      <c r="L554" s="556"/>
      <c r="M554" s="556"/>
    </row>
    <row r="555" spans="1:13" x14ac:dyDescent="0.55000000000000004">
      <c r="A555" s="62">
        <v>1</v>
      </c>
      <c r="B555" s="132" t="s">
        <v>1765</v>
      </c>
      <c r="C555" s="65" t="s">
        <v>369</v>
      </c>
      <c r="D555" s="134" t="s">
        <v>371</v>
      </c>
      <c r="E555" s="16">
        <v>40000</v>
      </c>
      <c r="F555" s="16">
        <v>40000</v>
      </c>
      <c r="G555" s="16">
        <v>40000</v>
      </c>
      <c r="H555" s="16">
        <v>40000</v>
      </c>
      <c r="I555" s="16">
        <v>40000</v>
      </c>
      <c r="J555" s="64" t="s">
        <v>93</v>
      </c>
      <c r="K555" s="113" t="s">
        <v>376</v>
      </c>
      <c r="L555" s="63" t="s">
        <v>100</v>
      </c>
      <c r="M555" s="66" t="s">
        <v>35</v>
      </c>
    </row>
    <row r="556" spans="1:13" x14ac:dyDescent="0.55000000000000004">
      <c r="A556" s="66"/>
      <c r="B556" s="132" t="s">
        <v>1911</v>
      </c>
      <c r="C556" s="65" t="s">
        <v>370</v>
      </c>
      <c r="D556" s="134" t="s">
        <v>372</v>
      </c>
      <c r="E556" s="16"/>
      <c r="F556" s="16"/>
      <c r="G556" s="16"/>
      <c r="H556" s="16"/>
      <c r="I556" s="16"/>
      <c r="J556" s="64" t="s">
        <v>374</v>
      </c>
      <c r="K556" s="134" t="s">
        <v>24</v>
      </c>
      <c r="L556" s="63"/>
      <c r="M556" s="66"/>
    </row>
    <row r="557" spans="1:13" x14ac:dyDescent="0.55000000000000004">
      <c r="A557" s="66"/>
      <c r="B557" s="132" t="s">
        <v>1912</v>
      </c>
      <c r="C557" s="65"/>
      <c r="D557" s="134" t="s">
        <v>1913</v>
      </c>
      <c r="E557" s="16"/>
      <c r="F557" s="16"/>
      <c r="G557" s="16"/>
      <c r="H557" s="16"/>
      <c r="I557" s="16"/>
      <c r="J557" s="64" t="s">
        <v>103</v>
      </c>
      <c r="K557" s="134" t="s">
        <v>377</v>
      </c>
      <c r="L557" s="63"/>
      <c r="M557" s="66"/>
    </row>
    <row r="558" spans="1:13" x14ac:dyDescent="0.55000000000000004">
      <c r="A558" s="137"/>
      <c r="B558" s="135"/>
      <c r="C558" s="70"/>
      <c r="D558" s="71"/>
      <c r="E558" s="17"/>
      <c r="F558" s="17"/>
      <c r="G558" s="17"/>
      <c r="H558" s="17"/>
      <c r="I558" s="17"/>
      <c r="J558" s="68" t="s">
        <v>375</v>
      </c>
      <c r="K558" s="71"/>
      <c r="L558" s="67"/>
      <c r="M558" s="137"/>
    </row>
    <row r="559" spans="1:13" x14ac:dyDescent="0.55000000000000004">
      <c r="A559" s="62">
        <f>A555+1</f>
        <v>2</v>
      </c>
      <c r="B559" s="132" t="s">
        <v>1765</v>
      </c>
      <c r="C559" s="65" t="s">
        <v>369</v>
      </c>
      <c r="D559" s="134" t="s">
        <v>371</v>
      </c>
      <c r="E559" s="16">
        <v>10000</v>
      </c>
      <c r="F559" s="16">
        <v>10000</v>
      </c>
      <c r="G559" s="16">
        <v>10000</v>
      </c>
      <c r="H559" s="16">
        <v>10000</v>
      </c>
      <c r="I559" s="16">
        <v>10000</v>
      </c>
      <c r="J559" s="64" t="s">
        <v>93</v>
      </c>
      <c r="K559" s="113" t="s">
        <v>376</v>
      </c>
      <c r="L559" s="63" t="s">
        <v>100</v>
      </c>
      <c r="M559" s="66" t="s">
        <v>35</v>
      </c>
    </row>
    <row r="560" spans="1:13" x14ac:dyDescent="0.55000000000000004">
      <c r="A560" s="66"/>
      <c r="B560" s="132" t="s">
        <v>1914</v>
      </c>
      <c r="C560" s="65" t="s">
        <v>370</v>
      </c>
      <c r="D560" s="134" t="s">
        <v>372</v>
      </c>
      <c r="E560" s="16"/>
      <c r="F560" s="16"/>
      <c r="G560" s="16"/>
      <c r="H560" s="16"/>
      <c r="I560" s="16"/>
      <c r="J560" s="64" t="s">
        <v>374</v>
      </c>
      <c r="K560" s="134" t="s">
        <v>24</v>
      </c>
      <c r="L560" s="63"/>
      <c r="M560" s="66"/>
    </row>
    <row r="561" spans="1:13" x14ac:dyDescent="0.55000000000000004">
      <c r="A561" s="66"/>
      <c r="B561" s="132"/>
      <c r="C561" s="65"/>
      <c r="D561" s="134" t="s">
        <v>1915</v>
      </c>
      <c r="E561" s="16"/>
      <c r="F561" s="16"/>
      <c r="G561" s="16"/>
      <c r="H561" s="16"/>
      <c r="I561" s="16"/>
      <c r="J561" s="64" t="s">
        <v>103</v>
      </c>
      <c r="K561" s="134" t="s">
        <v>377</v>
      </c>
      <c r="L561" s="63"/>
      <c r="M561" s="66"/>
    </row>
    <row r="562" spans="1:13" x14ac:dyDescent="0.55000000000000004">
      <c r="A562" s="137"/>
      <c r="B562" s="135"/>
      <c r="C562" s="70"/>
      <c r="D562" s="71"/>
      <c r="E562" s="17"/>
      <c r="F562" s="17"/>
      <c r="G562" s="17"/>
      <c r="H562" s="17"/>
      <c r="I562" s="17"/>
      <c r="J562" s="68" t="s">
        <v>375</v>
      </c>
      <c r="K562" s="71"/>
      <c r="L562" s="67"/>
      <c r="M562" s="137"/>
    </row>
    <row r="563" spans="1:13" x14ac:dyDescent="0.55000000000000004">
      <c r="A563" s="62">
        <f>A559+1</f>
        <v>3</v>
      </c>
      <c r="B563" s="132" t="s">
        <v>1765</v>
      </c>
      <c r="C563" s="65" t="s">
        <v>369</v>
      </c>
      <c r="D563" s="134" t="s">
        <v>371</v>
      </c>
      <c r="E563" s="16">
        <v>50000</v>
      </c>
      <c r="F563" s="16">
        <v>50000</v>
      </c>
      <c r="G563" s="16">
        <v>50000</v>
      </c>
      <c r="H563" s="16">
        <v>50000</v>
      </c>
      <c r="I563" s="16">
        <v>50000</v>
      </c>
      <c r="J563" s="64" t="s">
        <v>93</v>
      </c>
      <c r="K563" s="113" t="s">
        <v>376</v>
      </c>
      <c r="L563" s="63" t="s">
        <v>100</v>
      </c>
      <c r="M563" s="66" t="s">
        <v>35</v>
      </c>
    </row>
    <row r="564" spans="1:13" x14ac:dyDescent="0.55000000000000004">
      <c r="A564" s="66"/>
      <c r="B564" s="132" t="s">
        <v>367</v>
      </c>
      <c r="C564" s="65" t="s">
        <v>370</v>
      </c>
      <c r="D564" s="134" t="s">
        <v>372</v>
      </c>
      <c r="E564" s="16"/>
      <c r="F564" s="16"/>
      <c r="G564" s="16"/>
      <c r="H564" s="16"/>
      <c r="I564" s="16"/>
      <c r="J564" s="64" t="s">
        <v>374</v>
      </c>
      <c r="K564" s="134" t="s">
        <v>24</v>
      </c>
      <c r="L564" s="63"/>
      <c r="M564" s="66"/>
    </row>
    <row r="565" spans="1:13" x14ac:dyDescent="0.55000000000000004">
      <c r="A565" s="66"/>
      <c r="B565" s="132" t="s">
        <v>1797</v>
      </c>
      <c r="C565" s="65"/>
      <c r="D565" s="134" t="s">
        <v>373</v>
      </c>
      <c r="E565" s="16"/>
      <c r="F565" s="16"/>
      <c r="G565" s="16"/>
      <c r="H565" s="16"/>
      <c r="I565" s="16"/>
      <c r="J565" s="64" t="s">
        <v>103</v>
      </c>
      <c r="K565" s="134" t="s">
        <v>377</v>
      </c>
      <c r="L565" s="63"/>
      <c r="M565" s="66"/>
    </row>
    <row r="566" spans="1:13" x14ac:dyDescent="0.55000000000000004">
      <c r="A566" s="137"/>
      <c r="B566" s="135"/>
      <c r="C566" s="70"/>
      <c r="D566" s="71"/>
      <c r="E566" s="17"/>
      <c r="F566" s="17"/>
      <c r="G566" s="17"/>
      <c r="H566" s="17"/>
      <c r="I566" s="17"/>
      <c r="J566" s="68" t="s">
        <v>375</v>
      </c>
      <c r="K566" s="71"/>
      <c r="L566" s="67"/>
      <c r="M566" s="137"/>
    </row>
    <row r="567" spans="1:13" x14ac:dyDescent="0.55000000000000004">
      <c r="A567" s="555" t="s">
        <v>1503</v>
      </c>
      <c r="B567" s="555"/>
      <c r="C567" s="555"/>
      <c r="D567" s="555"/>
      <c r="E567" s="198">
        <v>3</v>
      </c>
      <c r="F567" s="198">
        <v>3</v>
      </c>
      <c r="G567" s="198">
        <v>3</v>
      </c>
      <c r="H567" s="198">
        <v>3</v>
      </c>
      <c r="I567" s="198">
        <v>3</v>
      </c>
      <c r="J567" s="199"/>
      <c r="K567" s="199"/>
      <c r="L567" s="128"/>
      <c r="M567" s="139"/>
    </row>
    <row r="568" spans="1:13" x14ac:dyDescent="0.55000000000000004">
      <c r="A568" s="555" t="s">
        <v>1507</v>
      </c>
      <c r="B568" s="555"/>
      <c r="C568" s="555"/>
      <c r="D568" s="555"/>
      <c r="E568" s="278">
        <f>E563+E559+E555</f>
        <v>100000</v>
      </c>
      <c r="F568" s="278">
        <f t="shared" ref="F568:I568" si="11">F563+F559+F555</f>
        <v>100000</v>
      </c>
      <c r="G568" s="278">
        <f t="shared" si="11"/>
        <v>100000</v>
      </c>
      <c r="H568" s="278">
        <f t="shared" si="11"/>
        <v>100000</v>
      </c>
      <c r="I568" s="278">
        <f t="shared" si="11"/>
        <v>100000</v>
      </c>
      <c r="J568" s="199"/>
      <c r="K568" s="199"/>
      <c r="L568" s="128"/>
      <c r="M568" s="139"/>
    </row>
    <row r="572" spans="1:13" x14ac:dyDescent="0.55000000000000004">
      <c r="A572" s="526">
        <f>A553+1</f>
        <v>57</v>
      </c>
      <c r="B572" s="526"/>
      <c r="C572" s="526"/>
      <c r="D572" s="526"/>
      <c r="E572" s="526"/>
      <c r="F572" s="526"/>
      <c r="G572" s="526"/>
      <c r="H572" s="526"/>
      <c r="I572" s="526"/>
      <c r="J572" s="526"/>
      <c r="K572" s="526"/>
      <c r="L572" s="526"/>
      <c r="M572" s="526"/>
    </row>
    <row r="573" spans="1:13" x14ac:dyDescent="0.55000000000000004">
      <c r="A573" s="556" t="s">
        <v>1909</v>
      </c>
      <c r="B573" s="556"/>
      <c r="C573" s="556"/>
      <c r="D573" s="556"/>
      <c r="E573" s="556"/>
      <c r="F573" s="556"/>
      <c r="G573" s="556"/>
      <c r="H573" s="556"/>
      <c r="I573" s="556"/>
      <c r="J573" s="556"/>
      <c r="K573" s="556"/>
      <c r="L573" s="556"/>
      <c r="M573" s="556"/>
    </row>
    <row r="574" spans="1:13" x14ac:dyDescent="0.55000000000000004">
      <c r="A574" s="62">
        <v>1</v>
      </c>
      <c r="B574" s="129" t="s">
        <v>1917</v>
      </c>
      <c r="C574" s="61" t="s">
        <v>1918</v>
      </c>
      <c r="D574" s="210" t="s">
        <v>1919</v>
      </c>
      <c r="E574" s="131">
        <v>100000</v>
      </c>
      <c r="F574" s="131">
        <v>100000</v>
      </c>
      <c r="G574" s="131">
        <v>100000</v>
      </c>
      <c r="H574" s="131">
        <v>100000</v>
      </c>
      <c r="I574" s="131">
        <v>100000</v>
      </c>
      <c r="J574" s="59" t="s">
        <v>396</v>
      </c>
      <c r="K574" s="113" t="s">
        <v>399</v>
      </c>
      <c r="L574" s="57" t="s">
        <v>100</v>
      </c>
      <c r="M574" s="62" t="s">
        <v>35</v>
      </c>
    </row>
    <row r="575" spans="1:13" x14ac:dyDescent="0.55000000000000004">
      <c r="A575" s="66"/>
      <c r="B575" s="132" t="s">
        <v>1916</v>
      </c>
      <c r="C575" s="65"/>
      <c r="D575" s="134" t="s">
        <v>1920</v>
      </c>
      <c r="E575" s="64"/>
      <c r="F575" s="64"/>
      <c r="G575" s="64"/>
      <c r="H575" s="64"/>
      <c r="I575" s="64"/>
      <c r="J575" s="64" t="s">
        <v>397</v>
      </c>
      <c r="K575" s="134" t="s">
        <v>400</v>
      </c>
      <c r="L575" s="63"/>
      <c r="M575" s="66"/>
    </row>
    <row r="576" spans="1:13" x14ac:dyDescent="0.55000000000000004">
      <c r="A576" s="66"/>
      <c r="B576" s="132"/>
      <c r="C576" s="65"/>
      <c r="D576" s="134"/>
      <c r="E576" s="64"/>
      <c r="F576" s="64"/>
      <c r="G576" s="64"/>
      <c r="H576" s="64"/>
      <c r="I576" s="64"/>
      <c r="J576" s="64" t="s">
        <v>398</v>
      </c>
      <c r="K576" s="134" t="s">
        <v>1910</v>
      </c>
      <c r="L576" s="63"/>
      <c r="M576" s="66"/>
    </row>
    <row r="577" spans="1:13" x14ac:dyDescent="0.55000000000000004">
      <c r="A577" s="137"/>
      <c r="B577" s="135"/>
      <c r="C577" s="70"/>
      <c r="D577" s="71"/>
      <c r="E577" s="68"/>
      <c r="F577" s="68"/>
      <c r="G577" s="68"/>
      <c r="H577" s="68"/>
      <c r="I577" s="68"/>
      <c r="J577" s="68"/>
      <c r="K577" s="71"/>
      <c r="L577" s="67"/>
      <c r="M577" s="137"/>
    </row>
    <row r="578" spans="1:13" x14ac:dyDescent="0.55000000000000004">
      <c r="A578" s="555" t="s">
        <v>1503</v>
      </c>
      <c r="B578" s="555"/>
      <c r="C578" s="555"/>
      <c r="D578" s="555"/>
      <c r="E578" s="198">
        <v>1</v>
      </c>
      <c r="F578" s="198">
        <v>1</v>
      </c>
      <c r="G578" s="198">
        <v>1</v>
      </c>
      <c r="H578" s="198">
        <v>1</v>
      </c>
      <c r="I578" s="198">
        <v>1</v>
      </c>
      <c r="J578" s="199"/>
      <c r="K578" s="199"/>
      <c r="L578" s="128"/>
      <c r="M578" s="139"/>
    </row>
    <row r="579" spans="1:13" x14ac:dyDescent="0.55000000000000004">
      <c r="A579" s="555" t="s">
        <v>1507</v>
      </c>
      <c r="B579" s="555"/>
      <c r="C579" s="555"/>
      <c r="D579" s="555"/>
      <c r="E579" s="199">
        <f>E574</f>
        <v>100000</v>
      </c>
      <c r="F579" s="199">
        <f t="shared" ref="F579:I579" si="12">F574</f>
        <v>100000</v>
      </c>
      <c r="G579" s="199">
        <f t="shared" si="12"/>
        <v>100000</v>
      </c>
      <c r="H579" s="199">
        <f t="shared" si="12"/>
        <v>100000</v>
      </c>
      <c r="I579" s="199">
        <f t="shared" si="12"/>
        <v>100000</v>
      </c>
      <c r="J579" s="199"/>
      <c r="K579" s="199"/>
      <c r="L579" s="128"/>
      <c r="M579" s="139"/>
    </row>
    <row r="580" spans="1:13" x14ac:dyDescent="0.55000000000000004">
      <c r="B580" s="193"/>
      <c r="C580" s="193"/>
      <c r="D580" s="193"/>
    </row>
    <row r="581" spans="1:13" x14ac:dyDescent="0.55000000000000004">
      <c r="B581" s="193"/>
      <c r="C581" s="193"/>
      <c r="D581" s="193"/>
    </row>
    <row r="582" spans="1:13" x14ac:dyDescent="0.55000000000000004">
      <c r="B582" s="193"/>
      <c r="C582" s="193"/>
      <c r="D582" s="193"/>
    </row>
    <row r="583" spans="1:13" x14ac:dyDescent="0.55000000000000004">
      <c r="B583" s="193"/>
      <c r="C583" s="193"/>
      <c r="D583" s="193"/>
    </row>
    <row r="584" spans="1:13" x14ac:dyDescent="0.55000000000000004">
      <c r="B584" s="193"/>
      <c r="C584" s="193"/>
      <c r="D584" s="193"/>
    </row>
    <row r="585" spans="1:13" x14ac:dyDescent="0.55000000000000004">
      <c r="B585" s="193"/>
      <c r="C585" s="193"/>
      <c r="D585" s="193"/>
    </row>
  </sheetData>
  <mergeCells count="82">
    <mergeCell ref="A458:M458"/>
    <mergeCell ref="A477:M477"/>
    <mergeCell ref="E237:I237"/>
    <mergeCell ref="A524:D524"/>
    <mergeCell ref="A525:D525"/>
    <mergeCell ref="A464:D464"/>
    <mergeCell ref="A465:D465"/>
    <mergeCell ref="A406:D406"/>
    <mergeCell ref="A407:D407"/>
    <mergeCell ref="A364:M364"/>
    <mergeCell ref="E365:I365"/>
    <mergeCell ref="A344:M344"/>
    <mergeCell ref="A358:D358"/>
    <mergeCell ref="A515:M515"/>
    <mergeCell ref="A288:M288"/>
    <mergeCell ref="A439:M439"/>
    <mergeCell ref="A5:B5"/>
    <mergeCell ref="A20:M20"/>
    <mergeCell ref="A39:M39"/>
    <mergeCell ref="A58:M58"/>
    <mergeCell ref="A77:M77"/>
    <mergeCell ref="A1:M1"/>
    <mergeCell ref="A7:M7"/>
    <mergeCell ref="A6:M6"/>
    <mergeCell ref="A211:M211"/>
    <mergeCell ref="A230:M230"/>
    <mergeCell ref="A101:M101"/>
    <mergeCell ref="E102:I102"/>
    <mergeCell ref="A90:D90"/>
    <mergeCell ref="A91:D91"/>
    <mergeCell ref="A3:M3"/>
    <mergeCell ref="A134:M134"/>
    <mergeCell ref="A2:M2"/>
    <mergeCell ref="E8:I8"/>
    <mergeCell ref="A96:M96"/>
    <mergeCell ref="A115:M115"/>
    <mergeCell ref="A4:B4"/>
    <mergeCell ref="A534:M534"/>
    <mergeCell ref="A535:M535"/>
    <mergeCell ref="A224:D224"/>
    <mergeCell ref="A544:D544"/>
    <mergeCell ref="A545:D545"/>
    <mergeCell ref="A323:D323"/>
    <mergeCell ref="A324:D324"/>
    <mergeCell ref="A359:D359"/>
    <mergeCell ref="A494:D494"/>
    <mergeCell ref="A495:D495"/>
    <mergeCell ref="A225:D225"/>
    <mergeCell ref="A497:M497"/>
    <mergeCell ref="A466:M466"/>
    <mergeCell ref="A236:M236"/>
    <mergeCell ref="A478:M478"/>
    <mergeCell ref="A496:M496"/>
    <mergeCell ref="A579:D579"/>
    <mergeCell ref="A553:M553"/>
    <mergeCell ref="A567:D567"/>
    <mergeCell ref="A568:D568"/>
    <mergeCell ref="A554:M554"/>
    <mergeCell ref="A573:M573"/>
    <mergeCell ref="A578:D578"/>
    <mergeCell ref="A572:M572"/>
    <mergeCell ref="A326:B326"/>
    <mergeCell ref="A327:B327"/>
    <mergeCell ref="A329:D329"/>
    <mergeCell ref="A330:M330"/>
    <mergeCell ref="E331:I331"/>
    <mergeCell ref="A421:M421"/>
    <mergeCell ref="A420:M420"/>
    <mergeCell ref="A382:M382"/>
    <mergeCell ref="A401:M401"/>
    <mergeCell ref="A363:M363"/>
    <mergeCell ref="A97:B97"/>
    <mergeCell ref="A98:B98"/>
    <mergeCell ref="A99:C99"/>
    <mergeCell ref="A306:M306"/>
    <mergeCell ref="A325:M325"/>
    <mergeCell ref="A153:M153"/>
    <mergeCell ref="A172:M172"/>
    <mergeCell ref="A192:M192"/>
    <mergeCell ref="A250:M250"/>
    <mergeCell ref="A269:M269"/>
    <mergeCell ref="A232:B232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สรุป</vt:lpstr>
      <vt:lpstr>ย 5</vt:lpstr>
      <vt:lpstr>ย  3  4</vt:lpstr>
      <vt:lpstr>ย  (2 2)</vt:lpstr>
      <vt:lpstr>ย  (2 1)</vt:lpstr>
      <vt:lpstr>ย  (2)</vt:lpstr>
      <vt:lpstr>ย 1 (2)</vt:lpstr>
      <vt:lpstr>ย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2024-05-24T06:33:18Z</dcterms:modified>
</cp:coreProperties>
</file>