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10005" activeTab="2"/>
  </bookViews>
  <sheets>
    <sheet name=" ผ.01" sheetId="1" r:id="rId1"/>
    <sheet name="ยุทธ 1 02" sheetId="2" r:id="rId2"/>
    <sheet name="2.1" sheetId="3" r:id="rId3"/>
    <sheet name=" 2 2" sheetId="4" r:id="rId4"/>
    <sheet name="2 3 " sheetId="5" r:id="rId5"/>
    <sheet name="2  4" sheetId="6" r:id="rId6"/>
    <sheet name="3 ถิ่นอุต" sheetId="7" r:id="rId7"/>
    <sheet name="5.การบริหารจัดการ" sheetId="8" r:id="rId8"/>
    <sheet name="เกินศักยภาพ" sheetId="9" r:id="rId9"/>
    <sheet name="บัญชีครุภัณฑ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<sst xmlns="http://schemas.openxmlformats.org/spreadsheetml/2006/main" count="4034" uniqueCount="1676">
  <si>
    <t>บัญชีสรุปโครงการพัฒนา</t>
  </si>
  <si>
    <t>ยุทธศาสตร์</t>
  </si>
  <si>
    <t xml:space="preserve">งบประมาณ   </t>
  </si>
  <si>
    <t>(บาท)</t>
  </si>
  <si>
    <t>จำนวน</t>
  </si>
  <si>
    <t>โครงการ</t>
  </si>
  <si>
    <t>ปี 2561</t>
  </si>
  <si>
    <t>ปี 2562</t>
  </si>
  <si>
    <t>องค์การบริหารส่วนตำบลวัฒนานคร</t>
  </si>
  <si>
    <t>รวม</t>
  </si>
  <si>
    <t>ที่</t>
  </si>
  <si>
    <t>วัตถุประสงค์</t>
  </si>
  <si>
    <t>เป้าหมาย</t>
  </si>
  <si>
    <t>งบประมาณและที่มา</t>
  </si>
  <si>
    <t>ตัวชี้วัด</t>
  </si>
  <si>
    <t>ผลที่คาดว่า</t>
  </si>
  <si>
    <t>หน่วย</t>
  </si>
  <si>
    <t>(ผลผลิตของโครงการ)</t>
  </si>
  <si>
    <t>(KPI)</t>
  </si>
  <si>
    <t>จะได้รับ</t>
  </si>
  <si>
    <t>งาน</t>
  </si>
  <si>
    <t>หมู่บ้าน</t>
  </si>
  <si>
    <t>งบ อบต</t>
  </si>
  <si>
    <t>จำนวนถนน</t>
  </si>
  <si>
    <t>ที่เพิ่มขึ้น</t>
  </si>
  <si>
    <t>ประชาชนในพื้น</t>
  </si>
  <si>
    <t>ที่มีถนนในการ</t>
  </si>
  <si>
    <t>คมนาคม</t>
  </si>
  <si>
    <t xml:space="preserve"> </t>
  </si>
  <si>
    <t>ประชาชนสะดวก</t>
  </si>
  <si>
    <t>ในการสัญจรไปมา</t>
  </si>
  <si>
    <t>เกษตร</t>
  </si>
  <si>
    <t>เพื่อให้ประชาชนได้รับความ</t>
  </si>
  <si>
    <t>(งบ อบต.)</t>
  </si>
  <si>
    <t>การศึกษา</t>
  </si>
  <si>
    <t>สวัสดิการ</t>
  </si>
  <si>
    <t>ตำบลวัฒนานคร</t>
  </si>
  <si>
    <t>วัฒนานคร</t>
  </si>
  <si>
    <t>การช่วยเหลือ</t>
  </si>
  <si>
    <t>ความเข้มแข็ง</t>
  </si>
  <si>
    <t>ป้องกันฯ</t>
  </si>
  <si>
    <t>1 ครั้ง</t>
  </si>
  <si>
    <t>ผู้สูงอายุ ผู้พิการ ผู้ป่วย</t>
  </si>
  <si>
    <t>เอดส์ และประชาชนมี</t>
  </si>
  <si>
    <t>ประชาชนมีชีวิตที่ดีขึ้น</t>
  </si>
  <si>
    <t>ครอบครัว</t>
  </si>
  <si>
    <t>ประชาชนเป็นคนดีสุขภาพดี</t>
  </si>
  <si>
    <t>รายได้ดี และสิ่งแวดล้อมดี</t>
  </si>
  <si>
    <t>1 ศูนย์</t>
  </si>
  <si>
    <t>ส่งเสริมและสนับสนุนการ</t>
  </si>
  <si>
    <t>14 หมู่บ้าน</t>
  </si>
  <si>
    <t>เพื่อเป็นค่าใช้จ่ายในการจัดกิจกรรม</t>
  </si>
  <si>
    <t>ประชาชน</t>
  </si>
  <si>
    <t>อุดหนุนที่ทำการปกครองอำเภอ</t>
  </si>
  <si>
    <t>กองช่าง</t>
  </si>
  <si>
    <t>และวันกตัญญู</t>
  </si>
  <si>
    <t>ความจงรักภักดี</t>
  </si>
  <si>
    <t>จัดกิจกรรมวันปิยมหาราช</t>
  </si>
  <si>
    <t>เพื่อเป็นการแสดงออกถึง</t>
  </si>
  <si>
    <t>ประชาชนได้แสดงออกถึง</t>
  </si>
  <si>
    <t>วัฒนานคร เพื่อจ่ายเป็นค่าใช้จ่ายใน</t>
  </si>
  <si>
    <t>กิจกรรมเนื่องในวัน</t>
  </si>
  <si>
    <t>เพื่อเป็นการรำลึกถึง</t>
  </si>
  <si>
    <t>ประชาชน ข้าราชการได้</t>
  </si>
  <si>
    <t>สถาปนาจังหวัดสระแก้ว</t>
  </si>
  <si>
    <t>การก่อตั้งจังหวัด</t>
  </si>
  <si>
    <t>วัฒนานครเพื่อเป็นค่าใช้จ่ายในการ</t>
  </si>
  <si>
    <t>แสดงออกถึงความจงรัก</t>
  </si>
  <si>
    <t>จัดกิจกรรมเนื่องในวันคล้ายวัน</t>
  </si>
  <si>
    <t>ภักดี</t>
  </si>
  <si>
    <t>จัดงานพระราชพิธี</t>
  </si>
  <si>
    <t xml:space="preserve">วัฒนานครเพื่อเป็นค่าใช้จ่ายในการ </t>
  </si>
  <si>
    <t>พระบาทสมเด็จ</t>
  </si>
  <si>
    <t>จัดกิจกรรมเนื่องในวันเฉลิม</t>
  </si>
  <si>
    <t>พระเจ้าอยู่หัว</t>
  </si>
  <si>
    <t>พระชนมพรรษาพระบาทสมเด็จ</t>
  </si>
  <si>
    <t>จัดงานสมโภชวัน</t>
  </si>
  <si>
    <t>ยุทธหัตถีสมเด็จ</t>
  </si>
  <si>
    <t>วัฒนานคร เพื่อเป็นค่าใช้จ่ายใน</t>
  </si>
  <si>
    <t>พระนเรศวรมหาราช</t>
  </si>
  <si>
    <t>การจัดงานสมโภชวันยุทธหัตถี</t>
  </si>
  <si>
    <t>สมเด็จพระนเรศวรมหาราช</t>
  </si>
  <si>
    <t>จัดกิจกรรมประเพณี</t>
  </si>
  <si>
    <t>เพื่อเป็นการสืบสาน</t>
  </si>
  <si>
    <t>ร่วมงานประเพณี</t>
  </si>
  <si>
    <t>สืบสานวัฒนธรรมเบื้อง</t>
  </si>
  <si>
    <t>วัฒนธรรมเบื้องบูรพาและ</t>
  </si>
  <si>
    <t>งานกาชาด</t>
  </si>
  <si>
    <t>บูรพาและงานกาชาด</t>
  </si>
  <si>
    <t>งานกาชาดจังหวัดสระแก้ว</t>
  </si>
  <si>
    <t>จังหวัดสระแก้ว</t>
  </si>
  <si>
    <t>จัดกิจกรรมวันระลึก</t>
  </si>
  <si>
    <t xml:space="preserve">มหาเจษฎาบดินทร์ </t>
  </si>
  <si>
    <t>วัฒนานคร เพื่อเป็นค่าใช้จ่ายในการ</t>
  </si>
  <si>
    <t xml:space="preserve">จัดกิจกรรมวันระลึกมหาเจษฎาบดินทร์ </t>
  </si>
  <si>
    <t>วันพระบาทสมเด็จ</t>
  </si>
  <si>
    <t>พระพุทธยอดฟ้า</t>
  </si>
  <si>
    <t>จุฬาโลกมหาราชและ</t>
  </si>
  <si>
    <t>จัดกิจกรรมวันพระบาทสมเด็จ</t>
  </si>
  <si>
    <t>วันที่ระลึกมหาจักรี</t>
  </si>
  <si>
    <t>พระพุทธยอดฟ้าจุฬาโลกมหาราชและ</t>
  </si>
  <si>
    <t>บรมราชวงค์</t>
  </si>
  <si>
    <t>วันที่ระลึกมหาจักรีบรมราชวงค์</t>
  </si>
  <si>
    <t>จัดกิจกรรมวันสงกรานต์</t>
  </si>
  <si>
    <t>เพื่อส่งเสริมงานประเพณี</t>
  </si>
  <si>
    <t>สงกรานต์และวันกตัญญู</t>
  </si>
  <si>
    <t>ร่วมงานประเพณีสงกรานต์</t>
  </si>
  <si>
    <t>จัดกิจกรรมวันสงกรานต์และ</t>
  </si>
  <si>
    <t>กิจกรรมวันรำลึกวัน</t>
  </si>
  <si>
    <t>คล้ายวันสถาปนา</t>
  </si>
  <si>
    <t>วันสวรรคตสมเด็จ</t>
  </si>
  <si>
    <t>เนื่องในวันสถาปนาวันสวรรคตสมเด็จ</t>
  </si>
  <si>
    <t>พระชนมพรรษาสมเด็จ</t>
  </si>
  <si>
    <t>กลุ่มอาชีพ รายได้</t>
  </si>
  <si>
    <t>ยุทธศาสตร์การพัฒนาขององค์กรปกครองส่วนวท้องถิ่นในเขตจังหวัดสระแก้ว</t>
  </si>
  <si>
    <t>บาท</t>
  </si>
  <si>
    <t>ศูนย์กลางโลจิสติกส์ของภูมิภาคอินโดจีน</t>
  </si>
  <si>
    <t xml:space="preserve">ยุทธศาสตร์จังหวัดที่ 1 เพิ่มประสิทธิภาพระบบโลจิสติกส์ให้สามารถดำเนินการขนส่งและกระจายสินค้าได้อย่างสะดวก รวดเร็ว และตรงเวลา ประหยัด และสนับสนุนการเป็น     </t>
  </si>
  <si>
    <t xml:space="preserve">  สวยงาม ส่งเสริมและสนับสนุนการจัดระบบผังเมืองรวม ส่งเสริมและพัฒนาด้านอำนวยความปลอดภัยและวินัยจราจร เพื่อรองรับการขยายตัวของระบบโลจิสติกส์</t>
  </si>
  <si>
    <t>แนวทางการพัฒนา -พัฒนาทางการคมนาคมเชื่อมโยงอย่างเป็นระบบให้ได้มาตรฐาน เพื่อรองรับการพัฒนาโครงข่ายโลจีติกส์  -ก่อสร้าง ปรับปรุง ซ่อมแซม ถนน สะพาน/ปรับปรุงภูมิทัศน์ให้เป็นระเบียบ</t>
  </si>
  <si>
    <t xml:space="preserve">  สวยงาม -ส่งเสริมและสนับสนุนการจัดระบบผังเมืองรวม -ส่งเสริมและพัฒนาด้านอำนวยความปลอดภัยและวินัยจราจร เพื่อรองรับการขยายตัวของระบบโลจิสติกส์</t>
  </si>
  <si>
    <t>แนวทางการพัฒนา - พัฒนาระบบโครงสร้างพื้นฐานให้มีความสมบูรณ์ เพื่อให้ประชาชนในจังหวัดสระแก้ว มีรายได้และคุณภาพชีวิตดีขึ้น - ส่งเสริมอาชีพ รายได้ การมีงานทำ และมีสวัสดิการ</t>
  </si>
  <si>
    <t>พัฒนาคุณภาพการศึกษา ภูมิปัญญา ศาสนา และวัฒนธรรม  -บริหารจัดการทรัพยากรธรรมชาติและสิ่งแวดล้อมแบบมีส่วนร่วมของชุมชน</t>
  </si>
  <si>
    <t>ยุทธศาสตร์ที่ 1 การคมนาคม สะดวก</t>
  </si>
  <si>
    <t>แผนงาน การพัฒนาด้านบริการพื้นฐาน</t>
  </si>
  <si>
    <t>ประชาชนมีคุณภาพ 2.1การพัฒนาด้านความปลอดภัยและคุณภาพชีวิต</t>
  </si>
  <si>
    <t>ประชาชนมีคุณภาพ 2.2 การพัฒนาด้านการแก้ไขปัญหาความยากจน และกระจายรายได้</t>
  </si>
  <si>
    <t>ปี 2563</t>
  </si>
  <si>
    <t>ปี 2564</t>
  </si>
  <si>
    <t>ก่อสร้างถนน คสล หมู่ที่ 12</t>
  </si>
  <si>
    <t>เพื่อใช้สัญจร ไป มา</t>
  </si>
  <si>
    <t>พร้อมไหล่ทาง 0.20 ม.</t>
  </si>
  <si>
    <t>ที่สะดวก ปลอดภัย</t>
  </si>
  <si>
    <t>(สายรอบสวนสมเด็จ ทางเข้าฝูงบิน)</t>
  </si>
  <si>
    <t>ก่อสร้างถนนคอนกรีตเสริมเหล็ก</t>
  </si>
  <si>
    <t xml:space="preserve">ก่อสร้างถนน คสล ขนาด </t>
  </si>
  <si>
    <t xml:space="preserve">หมู่ที่  12 บ้านหนองแสง </t>
  </si>
  <si>
    <t>ถนนวัฒนา-แซร์ออ</t>
  </si>
  <si>
    <t>ผิวจราจร ก. 5.ม. หนา 0.15 ม</t>
  </si>
  <si>
    <t xml:space="preserve">ระยะทาง 1,090 ม. </t>
  </si>
  <si>
    <t xml:space="preserve"> อบต.วัฒนานคร</t>
  </si>
  <si>
    <t>ระยะทาง 1,570 ม หนา 0.15 ม</t>
  </si>
  <si>
    <t>ระยะทาง 1,000 ม.</t>
  </si>
  <si>
    <t>ก่อสร้างถนน คสล ขนาด ก 5 ม</t>
  </si>
  <si>
    <t>แนวทางการพัฒนา พัฒนาทางการคมนาคมเชื่อมโยงอย่างเป็นระบบให้ได้มาตรฐาน เพื่อรองรับการพัฒนาโครงข่ายโลจีสติกส์  ก่อสร้าง ปรับปรุง ซ่อมแซม ถนน สะพาน/ปรับปรุงภูมิทัศน์ให้เป็นระเบียบ</t>
  </si>
  <si>
    <t>ก่อสร้างถนน คสล</t>
  </si>
  <si>
    <t>พร้อมไหล่ทาง 0.20 ม</t>
  </si>
  <si>
    <t>การพัฒนาด้านความปลอดภัยและคุณภาพชีวิต</t>
  </si>
  <si>
    <t>2.1.1ควบคุมโรคติดต่อและการบริหารสาธารณสุข</t>
  </si>
  <si>
    <t>การพัฒนาด้านการคมนาคม การพัฒนาด้านการคมนาคม</t>
  </si>
  <si>
    <t>2.2 พัฒนาทักษะฝีมือแรงงานเพิ่มมูลค่าผลิตภัณฑ์ ส่งเสริมการประกอบอาชีพที่ยั่งยืน มีรายได้มั่งคง</t>
  </si>
  <si>
    <t xml:space="preserve">2.1.2 การป้องกันและบรรเทาสาธารณภัย การป้องกันและลดอุบัติเหตุทางถนน </t>
  </si>
  <si>
    <t xml:space="preserve">                                                                              รายละเอียดโครงการพัฒนา                                                                        แบบ ผ.02</t>
  </si>
  <si>
    <t>สำนักปลัด</t>
  </si>
  <si>
    <t>กอง</t>
  </si>
  <si>
    <t>อุดหนุนจัดกิจกรรมวัน</t>
  </si>
  <si>
    <t>คล้ายวันสวรรคต ของ</t>
  </si>
  <si>
    <t>พระบาทสมเด็จพระปรมิ</t>
  </si>
  <si>
    <t>ทรามหาภูมิพลอดุลเดช</t>
  </si>
  <si>
    <t xml:space="preserve">บรมนาถบพิตร </t>
  </si>
  <si>
    <t>อุดหนุนจัดกิจกรมของ</t>
  </si>
  <si>
    <t>ประชาชนของ อปท</t>
  </si>
  <si>
    <t>ศูนย์ปฏิบัติการร่วมใน</t>
  </si>
  <si>
    <t>เพื่อเป็นการอุดหนุนการ</t>
  </si>
  <si>
    <t>จัดกิจกรรมวันคล้าย</t>
  </si>
  <si>
    <t>วันสวรรคตของ</t>
  </si>
  <si>
    <t>พระบาทสมเจพระปรมทรา</t>
  </si>
  <si>
    <t>วันคล้ายวันสวรรคตของ พระบาทสมเด็จพระ</t>
  </si>
  <si>
    <t>ปรมิทรามหาภูมิพลอดุลเดชบรินาถบพิตร</t>
  </si>
  <si>
    <t>อุดหนุนการจัดงานวันเฉลิม</t>
  </si>
  <si>
    <t>พระเจ้าอยู่หัวมหาวชิรา</t>
  </si>
  <si>
    <t>ลงกรณ์บดินทรเทพวรางกูร</t>
  </si>
  <si>
    <t>เพื่อเป็นการอุดหนุนกิจกรรม</t>
  </si>
  <si>
    <t>ของศูนย์ปฏิบัติการร่วมใน</t>
  </si>
  <si>
    <t>การช่วยเหลือของประชา</t>
  </si>
  <si>
    <t>ชน ของ อปท</t>
  </si>
  <si>
    <t>เพื่อเป็นการอุดหนุนการจัด</t>
  </si>
  <si>
    <t>งานเฉลิมพระเกียรติพระเจ้า</t>
  </si>
  <si>
    <t>อยู่หัวมหาวชิราลงกรณ์</t>
  </si>
  <si>
    <t>บดินทรเทพวรางกูร</t>
  </si>
  <si>
    <t>ขนาดผิวการจราจรกว้าง 5 ม</t>
  </si>
  <si>
    <t>หนา 1.50 ม ระยะทาง 1,850 ม</t>
  </si>
  <si>
    <t>วันคล้ายวันสวรรคต</t>
  </si>
  <si>
    <t xml:space="preserve">ประจำปี </t>
  </si>
  <si>
    <t xml:space="preserve">วันกตัญญู  ประจำปี </t>
  </si>
  <si>
    <t xml:space="preserve">พระนเรศวรมหาราช ประจำปี </t>
  </si>
  <si>
    <t>งานสร้าง</t>
  </si>
  <si>
    <t>โครงการให้ความช่วยเหลือ</t>
  </si>
  <si>
    <t>ด้านคุณภาพชีวิต ป้องกันและ</t>
  </si>
  <si>
    <t xml:space="preserve">บรรเทาสาธารณภัย </t>
  </si>
  <si>
    <t>โรคระบาด /โรคติดต่อ</t>
  </si>
  <si>
    <t>เพื่อให้ความช่วยเหลือประชาชน</t>
  </si>
  <si>
    <t>ให้มีคุณภาพ</t>
  </si>
  <si>
    <t>ช่วยเหลือประชาชน  ภายในตำบลวัฒนานคร</t>
  </si>
  <si>
    <t>ประชาชนที่ได้รับความ</t>
  </si>
  <si>
    <t>ช่วยเหลือ มีคุณภาพชีวิด</t>
  </si>
  <si>
    <t>ที่ดีขึ้น บรรเทาปัญหา</t>
  </si>
  <si>
    <t xml:space="preserve">ต่างๆ  </t>
  </si>
  <si>
    <t>หมู่ที่ 2 บ้านหัวช้าง</t>
  </si>
  <si>
    <t>สะดวกในการคมนาคม</t>
  </si>
  <si>
    <t>ก่อสร้างถนน คสล กว้าง 4 เมตร</t>
  </si>
  <si>
    <t>กว้าง 5 เมตร ยาว 270 เมตร</t>
  </si>
  <si>
    <t>หมู่ที่ 6 บ้านหนองคุ้ม</t>
  </si>
  <si>
    <t>สะดวกในการคมนามคม</t>
  </si>
  <si>
    <t>ช่าง</t>
  </si>
  <si>
    <t>หมู่ที่ 9 บ้านทางหลวง แยกซอย 6</t>
  </si>
  <si>
    <t>กว้าง 4 เมตร ยาว 174.50 เมตร</t>
  </si>
  <si>
    <t>หมู่ที่ 13</t>
  </si>
  <si>
    <t>ซ่อมแซมถนนลูกรัง ม.14 ระยะทาง</t>
  </si>
  <si>
    <t xml:space="preserve"> 1,200 เมตร</t>
  </si>
  <si>
    <t xml:space="preserve"> หมู่ที่14 ถนนสายประปาไปหนองบัว</t>
  </si>
  <si>
    <t>ประชาชนมีฝายสำหรับ</t>
  </si>
  <si>
    <t>กักเก็บน้ำ</t>
  </si>
  <si>
    <t>โครงการซ่อมแซมฝาย</t>
  </si>
  <si>
    <t>เพื่อให้มีฝายกักเก็บน้ำ</t>
  </si>
  <si>
    <t>ไว้ใช้ อุปโภค บริโภค</t>
  </si>
  <si>
    <t>ซ่อมแซมฝายน้ำล้นเพื่อการ</t>
  </si>
  <si>
    <t>คลองกุดตาโป้ข้ามไป</t>
  </si>
  <si>
    <t>สระน้ำชลประทาน</t>
  </si>
  <si>
    <t>โครงการส่งเสริมคุณภาพ</t>
  </si>
  <si>
    <t>ชีวิตผู้สูงอายุ ผู้คนพิการ</t>
  </si>
  <si>
    <t>ผู้ป่วยเอดส์ ผู้ด้อยโอกาส</t>
  </si>
  <si>
    <t>และประชาชนทั่วไป</t>
  </si>
  <si>
    <t>เพื่อสนับสนุนการส่งเสริม</t>
  </si>
  <si>
    <t>คุณภาพชีวิต ผู้สูงอายุ ผู้</t>
  </si>
  <si>
    <t>พิการ ผู้ป่วยเอดส์ ผู้ด้อย</t>
  </si>
  <si>
    <t>โอกาสและประชาชนทั่วไป</t>
  </si>
  <si>
    <t>เด็ก เยาวชน ผู้สูงอายุ</t>
  </si>
  <si>
    <t>คนพิการ ผู้ป่วยเอดส์</t>
  </si>
  <si>
    <t>ผู้ด้อยโอกาสและประชาชน</t>
  </si>
  <si>
    <t>ทั่วไป</t>
  </si>
  <si>
    <t>โครงการพัฒนาที่อยู่อาศัย</t>
  </si>
  <si>
    <t>แก่ผู้สูงอายุและผู้ยากไร้</t>
  </si>
  <si>
    <t xml:space="preserve"> ผู้ด้อยโอกาสในพื้นที่</t>
  </si>
  <si>
    <t>เพื่อปรับปรุงและซ่อมแซม</t>
  </si>
  <si>
    <t>ที่อยู่อาศัยให้มีความมั่นคง</t>
  </si>
  <si>
    <t>ผู้ยากไร้ ในเขตพื้นที่</t>
  </si>
  <si>
    <t>ปรับปรุงที่อยู่อาศัยและ</t>
  </si>
  <si>
    <t>ผู้ยากไร้ ผู้ด้อยโอกาส</t>
  </si>
  <si>
    <t>โครงการส่งเสริมและ</t>
  </si>
  <si>
    <t>พัฒนาคุณภาพชีวิตตาม</t>
  </si>
  <si>
    <t>หลักเกณฑ์การช่วยเหลือ</t>
  </si>
  <si>
    <t>เพื่อจ่ายเป็นค่าใช้จ่ายในการ</t>
  </si>
  <si>
    <t>พัฒนาคุณภาพชีวิตและ</t>
  </si>
  <si>
    <t>ช่วยเหลือประชาชน</t>
  </si>
  <si>
    <t>ประชาชนในพื้นที่ตำบลที่</t>
  </si>
  <si>
    <t>ลงทะเบียนขอรับการช่วย</t>
  </si>
  <si>
    <t>เหลือ</t>
  </si>
  <si>
    <t>ประชาชนในพื้นที่ ที่</t>
  </si>
  <si>
    <t>ลงทะเบียนขอรับการ</t>
  </si>
  <si>
    <t>ช่วยเหลือ</t>
  </si>
  <si>
    <t>โครงการ อบต.เคลือนที่</t>
  </si>
  <si>
    <t>กิจกรรมออกตรวจเยี่ยมผู้</t>
  </si>
  <si>
    <t>รับเบี้ยยังชีพ ผู้สูงอายุ</t>
  </si>
  <si>
    <t>เพื่อเป็นการปฏิบัติงานใน</t>
  </si>
  <si>
    <t>เชิงรุก อำนวยความสะดวก</t>
  </si>
  <si>
    <t>ร้อยละ 90 ของผู้พิการ</t>
  </si>
  <si>
    <t>ผู้สูงอายุ ผู้ป่วยเอดส์</t>
  </si>
  <si>
    <t>การจดทะเบียนรัฐวิสาหกิจ</t>
  </si>
  <si>
    <t>ชุมชน</t>
  </si>
  <si>
    <t>เพื่อกระตุ้นให้เกิดการส่งเสริม</t>
  </si>
  <si>
    <t>และพัฒนาวิสาหกิจชุมชน</t>
  </si>
  <si>
    <t>จัดกิจกรรมอบรมให้ความ</t>
  </si>
  <si>
    <t>เกี่ยวกับการจดทะเบียน</t>
  </si>
  <si>
    <t>รัฐวิสาหกิจชุมชน</t>
  </si>
  <si>
    <t>เกิดความร่วมมือกับระ</t>
  </si>
  <si>
    <t>หว่างชุมชน รัฐองค์กร</t>
  </si>
  <si>
    <t>ปกครองท้องถิ่น</t>
  </si>
  <si>
    <t>โครงการพัฒนาศักยภาพ</t>
  </si>
  <si>
    <t>ชีวิตผู้สูงอายุ พิการ</t>
  </si>
  <si>
    <t>ผู้ด้อยโอกาสและกลุ่มสตรี</t>
  </si>
  <si>
    <t>เพื่อสร้างชุมชนสูงอายุต้น</t>
  </si>
  <si>
    <t>แบบและเป็นการสร้าง</t>
  </si>
  <si>
    <t>องค์ความรุ้ด้านการพัฒนา</t>
  </si>
  <si>
    <t>คุณภาพชีวิตด้านต่างๆ</t>
  </si>
  <si>
    <t>เครือข่ายผู้สูงอายุมี</t>
  </si>
  <si>
    <t>ผู้สูงอายุ ผู้พิการ ผู้ด้อยโอ</t>
  </si>
  <si>
    <t>กาส กลุ่มสตรี/แม่บ้าน</t>
  </si>
  <si>
    <t>โครงการส่งเสริมสุขภาพ</t>
  </si>
  <si>
    <t>และการออกกำลังกาย</t>
  </si>
  <si>
    <t>เพื่อให้ความรู้และส่งเสริม</t>
  </si>
  <si>
    <t>สุขภาพอนามัยของผู้สูง</t>
  </si>
  <si>
    <t>อายุ ผู้พิการ</t>
  </si>
  <si>
    <t>จัดกิจกรรมนันทนาการ</t>
  </si>
  <si>
    <t>มีความรู้ ความเข้าใจ</t>
  </si>
  <si>
    <t>โครงการอบรมแกนนำเด็ก</t>
  </si>
  <si>
    <t>และเยาชนตำบลวัฒนานคร</t>
  </si>
  <si>
    <t>เพื่อสร้างภูมิคุ้มกันให้เด็ก</t>
  </si>
  <si>
    <t>และเยาวชนได้มีความรู้</t>
  </si>
  <si>
    <t>จัดกิจกรรมเพื่อพัฒนาแกนนำเด็ก</t>
  </si>
  <si>
    <t>และเยาวชน สภาเด็กและเยาวชน</t>
  </si>
  <si>
    <t>โครงการป้องกันและแก้</t>
  </si>
  <si>
    <t>ปัญหาความรุนแรงต่อเด็ก</t>
  </si>
  <si>
    <t>สตรี และบุคคลใน</t>
  </si>
  <si>
    <t>เพื่อให้บุคคลในครอบครัว</t>
  </si>
  <si>
    <t>ผู้นำชุมชน ผู้นำสตรี ผู้นำ</t>
  </si>
  <si>
    <t>กลุ่มต่างๆ</t>
  </si>
  <si>
    <t>จัดกิจกรรมอบรมความรู้ให้แก่</t>
  </si>
  <si>
    <t>สมาชิกครอบครัว โดย</t>
  </si>
  <si>
    <t>เฉพาะ ผู้ชายมีความ</t>
  </si>
  <si>
    <t>เข้าใจเกี่ยวกับการใช้</t>
  </si>
  <si>
    <t>ความรุนแรง</t>
  </si>
  <si>
    <t>โครงการสานสัมพันธ์ สาย</t>
  </si>
  <si>
    <t>ใยรักครอบครัวอบอุ่น</t>
  </si>
  <si>
    <t>เพื่อสร้างความรักความเข้า</t>
  </si>
  <si>
    <t>ใจและความสัมพันธ์ที่ดี</t>
  </si>
  <si>
    <t>ระหว่างสมาชิกในครอบ</t>
  </si>
  <si>
    <t>ครัว</t>
  </si>
  <si>
    <t>จัดกิจกรรมสร้างความสัม</t>
  </si>
  <si>
    <t xml:space="preserve">พันธ์ให้กับสมาชิก </t>
  </si>
  <si>
    <t>โครงการถักทอสายใยสัมพันธ์</t>
  </si>
  <si>
    <t>เพื่อให้สมาชิกในครอบครัว</t>
  </si>
  <si>
    <t>ได้เรียนรู้ ถึงความสำคัญของ</t>
  </si>
  <si>
    <t>ครอบครัว ความรัก</t>
  </si>
  <si>
    <t>กลุ่มครอบครัวทั่วไปในชุม</t>
  </si>
  <si>
    <t>ชน และครอบครัวกลุ่มเสี่ยง</t>
  </si>
  <si>
    <t>สามารถนำความรู้และ</t>
  </si>
  <si>
    <t>ประสบการณ์ที่ได้รับ</t>
  </si>
  <si>
    <t>เพิ่มเติม</t>
  </si>
  <si>
    <t>กิจกรรมวันผู้พิการ</t>
  </si>
  <si>
    <t>เพื่อให้ผู้ดูแลคนพิการ และ</t>
  </si>
  <si>
    <t>คนพิการและสังคมได้เรียน</t>
  </si>
  <si>
    <t>รู้ซึ่งกันและกัน</t>
  </si>
  <si>
    <t>ผู้ดูแล ผู้พิการและคนพิการ</t>
  </si>
  <si>
    <t>ในตำบลวัฒนานคร</t>
  </si>
  <si>
    <t>ผู้ดูแลคนพิการและคน</t>
  </si>
  <si>
    <t>พิการได้รับความเข้าใจ</t>
  </si>
  <si>
    <t>เกี่ยวกับแนวทางการ</t>
  </si>
  <si>
    <t>พัฒนาคุณภาพชีวติ</t>
  </si>
  <si>
    <t>โครงการสนับสนุนกิจกรรม</t>
  </si>
  <si>
    <t>การอนุรักษ์และส่งเสริมภูมิ</t>
  </si>
  <si>
    <t>ปัญญาท้องถิ่น</t>
  </si>
  <si>
    <t>เพื่อสนับสนุนให้เกิดการแลก</t>
  </si>
  <si>
    <t>เปลี่ยนองค์ความรู้</t>
  </si>
  <si>
    <t>จัดกิจกรรมส่งเสริมการถ่าย</t>
  </si>
  <si>
    <t>ทอดภูมิปัญญาของผู้สูงอายุ</t>
  </si>
  <si>
    <t>ผู้สูงอายุสามารถนำความ</t>
  </si>
  <si>
    <t>รู้และภูมิปัญญาท้องถิ่น</t>
  </si>
  <si>
    <t>มาถ่ายทอด</t>
  </si>
  <si>
    <t>โครงการให้ความรู้เกี่ยวกับ</t>
  </si>
  <si>
    <t>การปฐมพยาบาลเบื้องต้น</t>
  </si>
  <si>
    <t>เพื่อให้ผู้ปกครองรู้จักวิธีการ</t>
  </si>
  <si>
    <t>ปฐมพยาบาลเบื้องต้นได้</t>
  </si>
  <si>
    <t>ผู้ปกครองรู้จักวิธีการปฐม</t>
  </si>
  <si>
    <t>พยาบาลเบื้องต้นได้</t>
  </si>
  <si>
    <t>จัดกิจกรรมให้ความรู้เกี่ยวการ</t>
  </si>
  <si>
    <t>ปฐมพยาบาลเบี้องต้นแก่ผู้</t>
  </si>
  <si>
    <t>ปกครอง</t>
  </si>
  <si>
    <t>โครงการซักซ้อมการเอาตัว</t>
  </si>
  <si>
    <t>รอดจากเหตุอัคคีภัย</t>
  </si>
  <si>
    <t>เพื่อให้ครู ผู้ปกครองและ</t>
  </si>
  <si>
    <t>เด็กก่อนวัยเรียน รู้จักการ</t>
  </si>
  <si>
    <t>เอาตัวรอด</t>
  </si>
  <si>
    <t>จัดกิจกรรมซักซ้อมการเอาตัวรอด</t>
  </si>
  <si>
    <t>จากเหตอัคคีภัย</t>
  </si>
  <si>
    <t>ครู ผู้ปกครองมีความรู้</t>
  </si>
  <si>
    <t>จากการเอาตัวรอด</t>
  </si>
  <si>
    <t>โครงการป้องกันเด็กจมน้ำ</t>
  </si>
  <si>
    <t>เพื่อให้ครู ผู้ดูแลเด็ก ผู้ปกครอง และเด็กก่อนวัยเรียน รู้จักวิธีการป้องกันการจมน้ำได้</t>
  </si>
  <si>
    <t>จัดกิจกรรมป้องกันเด็กจมน้ำ ให้แก่ ครู ผู้ดูแลเด็ก ผู้ปกครอง และเด็กก่อนวัยเรียน</t>
  </si>
  <si>
    <t>ครู ผู้ดูแลเด็ก ผู้ปกครอง และเด็กก่อนวัยเรียน รู้จักวิธีการป้องกันการจมน้ำได้</t>
  </si>
  <si>
    <t>กองการศึกษา</t>
  </si>
  <si>
    <t xml:space="preserve">โครงการปรับปรุง </t>
  </si>
  <si>
    <t>เพื่อให้อาคารศูนย์พัฒนาเด็กเล็ก</t>
  </si>
  <si>
    <t>ปรับปรุง ซ่อมแซม</t>
  </si>
  <si>
    <t>อาคารศูนย์พัฒนาเด็กเล็ก</t>
  </si>
  <si>
    <t>ซ่อมแซมรางน้ำฝน</t>
  </si>
  <si>
    <t>มีการระบายน้ำฝน สะดวกขึ้น</t>
  </si>
  <si>
    <t>รางน้ำฝน ของศูนย์พัฒนา</t>
  </si>
  <si>
    <t>เด็กเล็กตำบลวัฒนานคร</t>
  </si>
  <si>
    <r>
      <t xml:space="preserve">          </t>
    </r>
    <r>
      <rPr>
        <sz val="14"/>
        <color indexed="8"/>
        <rFont val="TH SarabunPSK"/>
        <family val="2"/>
      </rPr>
      <t xml:space="preserve">1 </t>
    </r>
    <r>
      <rPr>
        <sz val="14"/>
        <color indexed="8"/>
        <rFont val="TH SarabunIT๙"/>
        <family val="2"/>
      </rPr>
      <t>ศูนย์</t>
    </r>
  </si>
  <si>
    <t>โครงการติดตั้งอินเตอร์เน็ต</t>
  </si>
  <si>
    <t>เพื่อให้ครู ผู้ดูแลเด็กสามารถค้นหา</t>
  </si>
  <si>
    <t>การติดตั้งอินเตอร์เน็ต</t>
  </si>
  <si>
    <t>ติดตั้งอินเตอร์เน็ต</t>
  </si>
  <si>
    <t>ครู ผู้ดูแลเด็กสามารถค้นหา</t>
  </si>
  <si>
    <t>ข้อมูล สื่อการเรียนที่ทันสมัย</t>
  </si>
  <si>
    <t xml:space="preserve">3 แห่ง </t>
  </si>
  <si>
    <t>มาใช้ในการจัดประสบการณ์</t>
  </si>
  <si>
    <t>แก่เด็ก</t>
  </si>
  <si>
    <t xml:space="preserve">เพื่อให้เด็กมีห้องน้ำที่สะอาด </t>
  </si>
  <si>
    <t>ปรับปรุง ห้องน้ำของ</t>
  </si>
  <si>
    <t xml:space="preserve">จำนวนห้องน้ำที่สะอาด </t>
  </si>
  <si>
    <t>เด็กมีห้องน้ำที่สะอาด</t>
  </si>
  <si>
    <t xml:space="preserve"> ซ่อมแซม ห้องน้ำ</t>
  </si>
  <si>
    <t>ถูกสุขลักษณะ เหมาะสมกับเด็ก</t>
  </si>
  <si>
    <t>ศูนย์พัฒนา เด็กเล็กตำบล</t>
  </si>
  <si>
    <t xml:space="preserve">ถูกสุขลักษณะ </t>
  </si>
  <si>
    <t>ถูกสุขลักษณะและ</t>
  </si>
  <si>
    <t>เหมาะสมกับเด็ก</t>
  </si>
  <si>
    <t>เพื่อให้ศูนย์พัฒนาเด็กเล็กมีอาคาร</t>
  </si>
  <si>
    <t>เปลี่ยน/ปรับปรุง ประตู</t>
  </si>
  <si>
    <t>จำนวนอาคารเรียน</t>
  </si>
  <si>
    <t>ศูนย์พัฒนาเด็กเล็กมีอาคาร</t>
  </si>
  <si>
    <t>เรียนที่มั่นคง แข็งแรงและได้</t>
  </si>
  <si>
    <t>หน้าต่าง กันสาด อาคาร</t>
  </si>
  <si>
    <t>ที่มั่นคงแข็งแรงและได้</t>
  </si>
  <si>
    <t>มาตรฐาน</t>
  </si>
  <si>
    <t>ศูนย์พัฒนาเด็กเล็กตำบล</t>
  </si>
  <si>
    <t>โครงการติดตั้งผ้าม่าน</t>
  </si>
  <si>
    <t>เพื่อให้นักเรียนได้พักผ่อนอย่าง</t>
  </si>
  <si>
    <t xml:space="preserve"> ติดตั้งผ้าม่านให้</t>
  </si>
  <si>
    <t>ติดตั้งผ้าม่านหน้าต่าง</t>
  </si>
  <si>
    <t>นักเรียนได้พักผ่อนอย่าง</t>
  </si>
  <si>
    <t>หน้าต่าง</t>
  </si>
  <si>
    <t>เพียงพอ</t>
  </si>
  <si>
    <t>ศูนย์พัฒนาเด็กเล็ก</t>
  </si>
  <si>
    <t>โคงการฝึกอบรมจัดตั้ง</t>
  </si>
  <si>
    <t>เพื่อให้ อปพร มีความรู้ความ</t>
  </si>
  <si>
    <t>เข้าใจ มีทักษะความชำนาญ</t>
  </si>
  <si>
    <t>ในการปฏิบัติหน้าที่ป้องกันและ</t>
  </si>
  <si>
    <t>บรรเทาสาธารณภัย</t>
  </si>
  <si>
    <t>อปพร. มีความรู้ความสามารถและศักยภาพ</t>
  </si>
  <si>
    <t xml:space="preserve">ในการปฏิบัติหน้าที่ </t>
  </si>
  <si>
    <t>อปพร มีการ</t>
  </si>
  <si>
    <t>ทบทวนความชำ</t>
  </si>
  <si>
    <t>นาญในการปัอง</t>
  </si>
  <si>
    <t>กัน</t>
  </si>
  <si>
    <t>โครงการฝึกอบรมทีม</t>
  </si>
  <si>
    <t>แพทย์ฉุกเฉิน</t>
  </si>
  <si>
    <t>ให้การช่วยเหลือขั้นต้น ณ.จุด</t>
  </si>
  <si>
    <t>เกิดเหตุได้อย่างถูกต้อง</t>
  </si>
  <si>
    <t>โครงการบำเพ็ญสาธารณ</t>
  </si>
  <si>
    <t>ประโยชน์เนื่องในวัน</t>
  </si>
  <si>
    <t xml:space="preserve">อปพร </t>
  </si>
  <si>
    <t>เพื่อเป็นขวัญกำลังใจ มีจิตสำ</t>
  </si>
  <si>
    <t>นึกและตระหนักในหน้าที่</t>
  </si>
  <si>
    <t>อย่างแท้จริง</t>
  </si>
  <si>
    <t>ผู้ที่ปฏิบัติงานหน่วยบริการแพทย์ฉุกเฉิน</t>
  </si>
  <si>
    <t>มีทีมแพทย์ฉุก</t>
  </si>
  <si>
    <t>เฉินไว้ปฏิบัติหน้า</t>
  </si>
  <si>
    <t xml:space="preserve">ที่ </t>
  </si>
  <si>
    <t>อปพ มีขวัญ</t>
  </si>
  <si>
    <t>กำลังใจในการ</t>
  </si>
  <si>
    <t>ปฏิบัติหน้าที่</t>
  </si>
  <si>
    <t>อปพร  มีกิจกรรม บำเพ็ญสาธารณประโยชน์</t>
  </si>
  <si>
    <t>รวมทั้งสิ้น</t>
  </si>
  <si>
    <t xml:space="preserve">การจัดกิจกรรมวันปิยมหาราช ประจำปี </t>
  </si>
  <si>
    <t>โครงการอบรมให้ความรู้</t>
  </si>
  <si>
    <t>ก่อสร้างถนนแอสฟัลท์ติกคอนกรีต</t>
  </si>
  <si>
    <t>โครงการซ่อมแซมถนนลูกรัง</t>
  </si>
  <si>
    <t xml:space="preserve">กว้าง5 เมตร ยาว 270 เมตร </t>
  </si>
  <si>
    <t xml:space="preserve"> - โรคติดต่อ โรคระบาด </t>
  </si>
  <si>
    <t xml:space="preserve"> -ป้องกันและบรรเทาสาธารณภัย</t>
  </si>
  <si>
    <r>
      <t xml:space="preserve">ทั้งด้าน </t>
    </r>
    <r>
      <rPr>
        <sz val="16"/>
        <rFont val="TH SarabunPSK"/>
        <family val="2"/>
      </rPr>
      <t>คุณภาพชีวิต</t>
    </r>
  </si>
  <si>
    <t>งานป้องกันฯ</t>
  </si>
  <si>
    <t xml:space="preserve">ก่อสร้างถนนแอสฟัลท์ติกคอนกรีต </t>
  </si>
  <si>
    <t>เพื่อวางท่อระบายน้ำ</t>
  </si>
  <si>
    <t>ซ่อมแซมวางท่อระบาย</t>
  </si>
  <si>
    <t xml:space="preserve">น้ำหมู่ที่ 3 </t>
  </si>
  <si>
    <t>ซ่อมแซมท่อระบายน้ำ (ซ.</t>
  </si>
  <si>
    <t>บ้านปู่ตี๋) ขนาด0.40 ม จำนวน</t>
  </si>
  <si>
    <t>7 ท่อน และปรับเกลี่ยหลัง</t>
  </si>
  <si>
    <t>ท่อให้เรียบร้อย</t>
  </si>
  <si>
    <t>ซ่อมแซมท่อระบายน้ำ</t>
  </si>
  <si>
    <t xml:space="preserve">คสล </t>
  </si>
  <si>
    <t>เพื่อซ่อมแซมท่อระบายน้ำ</t>
  </si>
  <si>
    <t>จุดที่ 1 จำนวน 5 ท่อน</t>
  </si>
  <si>
    <t>ประชาชนมีท่อระบาย</t>
  </si>
  <si>
    <t>น้ำลดปัญหาน้ำท่วมขัง</t>
  </si>
  <si>
    <t>คสล ม.6</t>
  </si>
  <si>
    <t>โครงการต่อเติมท่อระบาย</t>
  </si>
  <si>
    <t>น้ำ หรือวางบ่อพัก</t>
  </si>
  <si>
    <t>เพื่อต่อเติมท่อระบายน้ำ</t>
  </si>
  <si>
    <t>หรือว่างบ่อพัก</t>
  </si>
  <si>
    <t>ต่อเติมท่อระบายน้ำ ขนาด</t>
  </si>
  <si>
    <t>0.3 และ 0.4 พร้อมวางบ่อ</t>
  </si>
  <si>
    <t>พัก</t>
  </si>
  <si>
    <t xml:space="preserve">ซ่อมแซมท่อระบายน้ำ </t>
  </si>
  <si>
    <t xml:space="preserve">ขนาด 0.40 ม </t>
  </si>
  <si>
    <t>ยาว 200 เมตร หนา 0.15 ม</t>
  </si>
  <si>
    <t>หนา 0.15 ม พร้อมไหล่ทางข้างละ</t>
  </si>
  <si>
    <t>ม.13</t>
  </si>
  <si>
    <t>ก่อสร้างฝายน้ำล้น ม.11</t>
  </si>
  <si>
    <t>เพื่อก่อสร้างฝายน้ำล้น</t>
  </si>
  <si>
    <t>ประชาชนมีฝายน้ำล้น</t>
  </si>
  <si>
    <t>ไว้อุปโภค บริโภค</t>
  </si>
  <si>
    <t>ซ่อมแซมถนนลูกรัง ม.11</t>
  </si>
  <si>
    <t>ซ่อมแซมถนนลูกรัง ม.11 ระยะทาง</t>
  </si>
  <si>
    <t>ซ่อมแซม/ขยายเขตเสียงตามสาย</t>
  </si>
  <si>
    <t xml:space="preserve">เพื่อขยายเขตระบบไฟฟ้า </t>
  </si>
  <si>
    <t>ขยายเขตระบบไฟฟ้า ม.14</t>
  </si>
  <si>
    <t>ระยะทาง  1 กม</t>
  </si>
  <si>
    <t xml:space="preserve">ขยายเขตเสียงตามสาย </t>
  </si>
  <si>
    <t>ประชาชนได้มี</t>
  </si>
  <si>
    <t>ไฟฟ้าใช้</t>
  </si>
  <si>
    <t>ประชาชนมีเสียง</t>
  </si>
  <si>
    <t>ตามสายไว้ฟังข่าว</t>
  </si>
  <si>
    <t xml:space="preserve">สายหนองไม้แก้วสริมเหล็ก หมู่ที่ 6 </t>
  </si>
  <si>
    <t>ภายในตำบลวัฒนานคร</t>
  </si>
  <si>
    <t>ตามสาย ม.1,4,5,10</t>
  </si>
  <si>
    <r>
      <t xml:space="preserve">อปพร </t>
    </r>
    <r>
      <rPr>
        <sz val="14"/>
        <color indexed="10"/>
        <rFont val="TH SarabunPSK"/>
        <family val="2"/>
      </rPr>
      <t>(จัดตั้งใหม่)</t>
    </r>
  </si>
  <si>
    <r>
      <t xml:space="preserve">หมู่ที่ 1  </t>
    </r>
    <r>
      <rPr>
        <sz val="16"/>
        <color indexed="10"/>
        <rFont val="TH SarabunPSK"/>
        <family val="2"/>
      </rPr>
      <t>(ฝายน้ำลอด)</t>
    </r>
  </si>
  <si>
    <t>ทุกหมู่บ้าน ที่มีคลองผ่าน</t>
  </si>
  <si>
    <t>ภายในตำบล</t>
  </si>
  <si>
    <t>ก่อสร้างฝายน้ำล้น</t>
  </si>
  <si>
    <t>สี่แยกตาน้อย</t>
  </si>
  <si>
    <t>ก่อสร้างถนน คสล. ม.1 ซอยอุดมสุข</t>
  </si>
  <si>
    <t>ซอยคลองตาอ๊อด</t>
  </si>
  <si>
    <t>นางาม ไป ห้วยโจดไปท่าเกวียน</t>
  </si>
  <si>
    <t>ซอยคลองตาอ๊อด ระยะทาง 6 กม</t>
  </si>
  <si>
    <t>จากนางาม ไปห้วยโจด ไปท่าเวียน</t>
  </si>
  <si>
    <t>ก่อสร้างถนนคอนกรีต ม.9</t>
  </si>
  <si>
    <t xml:space="preserve">ก่อสร้างถนนซอยอุดมสุข </t>
  </si>
  <si>
    <t xml:space="preserve">ระยะทาง 2,000 ม </t>
  </si>
  <si>
    <t>ก่อสร้างถนนคอนกรีต ม.9 ซอย</t>
  </si>
  <si>
    <t>บ้านกำนันใจ ระยะทาง 4 กม</t>
  </si>
  <si>
    <t>ขุดลอกคลองหวาย ม.3</t>
  </si>
  <si>
    <t>เพื่อให้ประชาชนมีน้ำ</t>
  </si>
  <si>
    <t>ทำการเกษตร</t>
  </si>
  <si>
    <t>ขุดลอกคลองหวาย ม.3 ระยะ</t>
  </si>
  <si>
    <t>ทาง 2 กม ขนาดกว้าง 15 ม</t>
  </si>
  <si>
    <t>จำนวนคลอ</t>
  </si>
  <si>
    <t>ประชาชนมีน้ำ</t>
  </si>
  <si>
    <t>เพื่อการเกษตร</t>
  </si>
  <si>
    <t>ก่อสร้างอาคารบ้านบอล</t>
  </si>
  <si>
    <t>โครงการปรับปรุงห้องเรียน</t>
  </si>
  <si>
    <t>ก่อสร้างห้องน้ำสำหรับเด็ก</t>
  </si>
  <si>
    <t>พร้อมราวจับ</t>
  </si>
  <si>
    <t>ก่อสร้างปรับปรุงเปลี่ยน</t>
  </si>
  <si>
    <t>แปลงอาคาร ศพด</t>
  </si>
  <si>
    <t>เพื่อให้เด็กมีพัฒนานาการ</t>
  </si>
  <si>
    <t>สมวัยครบทุกด้าน</t>
  </si>
  <si>
    <t>เพื่อให้นักเรียนมีห้องเรียน</t>
  </si>
  <si>
    <t>ที่เป็นสัดส่วน แยกระดับ</t>
  </si>
  <si>
    <t>ขั้นได้</t>
  </si>
  <si>
    <t>เพื่อให้เด็กนักเรียนมีห้องน้ำ</t>
  </si>
  <si>
    <t>ที่สะอาดและเพียงพอกับ</t>
  </si>
  <si>
    <t>จำนวนเด็ก</t>
  </si>
  <si>
    <t>เพื่อให้ ศพด มีอาคารเรียน</t>
  </si>
  <si>
    <t>ที่มั่นคงแข็งแรง ปลอดภัย</t>
  </si>
  <si>
    <t>และได้มาตรฐาน</t>
  </si>
  <si>
    <t>1 แห่ง</t>
  </si>
  <si>
    <t>3  ศูนย์</t>
  </si>
  <si>
    <t>เด็กมีพัฒนาการสมวัย</t>
  </si>
  <si>
    <t>ครบทุกด้าน</t>
  </si>
  <si>
    <t>ก่อสร้างบ้านบอลพร้อมอุปกรณ์</t>
  </si>
  <si>
    <t>ให้ศูนย์ให้</t>
  </si>
  <si>
    <t>กว้าง 4.00 ม หนา 0.15 เมตร</t>
  </si>
  <si>
    <t>นักเรียนมีห้องเรียนที่</t>
  </si>
  <si>
    <t>เป็นสัดส่วน แยกระดับ</t>
  </si>
  <si>
    <t>ชั้น</t>
  </si>
  <si>
    <t>นักเรียนมีห้องน้ำที่สะ</t>
  </si>
  <si>
    <t>อาดเพียงพอกับเด็ก</t>
  </si>
  <si>
    <t>นักเรียน</t>
  </si>
  <si>
    <t>มีอาคารเรียนที่แข็งแรง</t>
  </si>
  <si>
    <t>ปรับปรุงห้องเรียน ห้องกั้นศพด</t>
  </si>
  <si>
    <t>ก่อสร้างห้องน้ำ ศพด พร้อมราว</t>
  </si>
  <si>
    <t xml:space="preserve">จับ </t>
  </si>
  <si>
    <t>ก่อสร้าง ปรับปรุง เปลี่ยนแปลง</t>
  </si>
  <si>
    <t>ต่อเติม หลังคา ฝ้า ประตู หน้า</t>
  </si>
  <si>
    <t xml:space="preserve">ต่าง อาคาร ศพด </t>
  </si>
  <si>
    <t>รวมโครงการเกินศักยภาพ</t>
  </si>
  <si>
    <t>รวมงบประมาณ</t>
  </si>
  <si>
    <t xml:space="preserve">สาย ม.2 บ้านหัวช้าง ม.5 บ้านเมือง </t>
  </si>
  <si>
    <t>ขยายเขตไฟฟ้า หมู่ที่ 14  ม.1</t>
  </si>
  <si>
    <t>ซอยห้วย ม.6 , ม.8</t>
  </si>
  <si>
    <t xml:space="preserve">ซอยห้วย ,คลองตาออด </t>
  </si>
  <si>
    <t>หอกระจาย ข่าว ม.1,4,5,10</t>
  </si>
  <si>
    <t>น้ำล้น ม.11</t>
  </si>
  <si>
    <t>โครงการก่อสร้างถนนคอนกรีตเหล็ก</t>
  </si>
  <si>
    <t xml:space="preserve">ซอยสามแยกบ้านนายต้อย </t>
  </si>
  <si>
    <t>ปี 2565</t>
  </si>
  <si>
    <t xml:space="preserve">รวม  5 ปี </t>
  </si>
  <si>
    <t xml:space="preserve">แผนพัฒนาท้องถิ่น  ( พ.ศ.2561 - 2565 ) </t>
  </si>
  <si>
    <t xml:space="preserve">  งบประมาณ   </t>
  </si>
  <si>
    <t xml:space="preserve"> งบประมาณ   </t>
  </si>
  <si>
    <t xml:space="preserve">แผนพัฒนาท้องถิ่น ( พ.ศ.2561 - 2565 )  </t>
  </si>
  <si>
    <t xml:space="preserve">แผนพัฒนาท้องถิ่น ( พ.ศ.2561 -  2565 )  </t>
  </si>
  <si>
    <t>แผนงาน</t>
  </si>
  <si>
    <t>หมวด</t>
  </si>
  <si>
    <t>ประเภท</t>
  </si>
  <si>
    <t>งบประมาณ</t>
  </si>
  <si>
    <t>หน่วยงาน</t>
  </si>
  <si>
    <t>รับผิดชอบ</t>
  </si>
  <si>
    <t>หลัก</t>
  </si>
  <si>
    <t>แบบ ผ.03</t>
  </si>
  <si>
    <t>......................</t>
  </si>
  <si>
    <t>.......................</t>
  </si>
  <si>
    <t>.....................</t>
  </si>
  <si>
    <t>........................</t>
  </si>
  <si>
    <t>บัญชีครุภัณฑ์</t>
  </si>
  <si>
    <t>แผนพัฒนาท้องถิ่น (พ.ศ. 2561-2565)</t>
  </si>
  <si>
    <t xml:space="preserve">  </t>
  </si>
  <si>
    <t>ขยายเขตประปา ถ.บ้าน</t>
  </si>
  <si>
    <t>พร้าว ท่าเกวียน ถึง คุ้ม</t>
  </si>
  <si>
    <t>เพื่อก่อสร้างขยายเขตประ</t>
  </si>
  <si>
    <t xml:space="preserve">ปา </t>
  </si>
  <si>
    <t>ขยายเขตประปา</t>
  </si>
  <si>
    <t>เพื่อจัดหาเครื่องกรองน้ำ</t>
  </si>
  <si>
    <t>หมู่บ้าน ม.13</t>
  </si>
  <si>
    <t>วังแหน ม.1</t>
  </si>
  <si>
    <t>ขยายเขตไฟฟ้า ม.12</t>
  </si>
  <si>
    <t>เพื่อขยายเขตไฟฟ้ารายทาง</t>
  </si>
  <si>
    <t>เส้นแยกไปเชื่อมบ้านน้อย</t>
  </si>
  <si>
    <t>สนามบิน</t>
  </si>
  <si>
    <t>ขยายเขตไฟฟ้า ม.4</t>
  </si>
  <si>
    <t>เข้าไป ม.บูรพา</t>
  </si>
  <si>
    <t>ปรับปรุงถนน คสล พร้อมวางท่อ</t>
  </si>
  <si>
    <t>ม.9</t>
  </si>
  <si>
    <t>ระบายน้ำบ้านทางโค้ง  ม.10</t>
  </si>
  <si>
    <t>ก่อสร้างถนน คสล ซอยอู่แดง</t>
  </si>
  <si>
    <t>ซ่อมแซมถนนเส้นไปฝายน้ำล้น</t>
  </si>
  <si>
    <t>ม.8</t>
  </si>
  <si>
    <t>(บ้านยายขำ  เสือดี) ม.3</t>
  </si>
  <si>
    <t>ก่อสร้างถนน คสล เส้นเสาวนีย</t>
  </si>
  <si>
    <t>จาก ม.6 ไป ม.11 (ม.6)</t>
  </si>
  <si>
    <t xml:space="preserve">ขยายเขตไฟฟ้า พร้อมหม้อแปลง </t>
  </si>
  <si>
    <t>เพื่อให้ประชาชนมีไฟฟ้าใช้</t>
  </si>
  <si>
    <t>เพื่อให้ประชาชนมีไฟฟ้า</t>
  </si>
  <si>
    <t>ใช้</t>
  </si>
  <si>
    <t xml:space="preserve">ขยายเขตไฟฟ้าจาก kk </t>
  </si>
  <si>
    <t>ขยายเขตไฟฟ้า พร้อมหม้อแปลง</t>
  </si>
  <si>
    <t>ซ.ห้วยทุ่ง ซ.คลองตาอ๊อด ไปถึง</t>
  </si>
  <si>
    <t xml:space="preserve">บ้าน อ.วิรัตน์ วานินทรัพย์ </t>
  </si>
  <si>
    <t>ภายในหมู่บ้าน</t>
  </si>
  <si>
    <t xml:space="preserve">1.2 การพัฒนาระบบจราจร /ไฟฟ้ารายทาง ขยายเขตไฟฟ้า เสียงตามสาย </t>
  </si>
  <si>
    <t>ก่อสร้างถนน คสล ภายในหมู่ 1</t>
  </si>
  <si>
    <t>ก่อสร้างถนน คสล ม.1 ภายในหมู่บ้าน</t>
  </si>
  <si>
    <t>ซ.อุดมสุข ซ.ป่าสัก ซ.บ้านผู้ใหญ่</t>
  </si>
  <si>
    <t>ซ.คลองตาอ๊อด ภายในหมู่บ้าน</t>
  </si>
  <si>
    <t>ก่อสร้างถนนดินลูกรัง ม.1</t>
  </si>
  <si>
    <t>ก่อสร้างถนนดินลูกรัง ซ.บ้าน</t>
  </si>
  <si>
    <t>นายวุฒิชัย ไวนุสิทธิ์ ซ.ห้วยทุ่ง</t>
  </si>
  <si>
    <t xml:space="preserve">ถึง สระน้ำสาธารณป่าชุมชน </t>
  </si>
  <si>
    <t>ซ.ห้วยทุ่ง ถึง ห้วยหินสิ่ว (ถนนเลียบ</t>
  </si>
  <si>
    <t>คลอง)</t>
  </si>
  <si>
    <t>ก่อสร้างถนนพร้อมลงลูกรัง</t>
  </si>
  <si>
    <t xml:space="preserve">ก่อสร้างถนนลูกรังเชื่อมระหว่าง </t>
  </si>
  <si>
    <t>ต.ท่าเกวียน กับ ต.ห้วยโจด</t>
  </si>
  <si>
    <t xml:space="preserve">ก่อสร้างฝายน้ำลอด </t>
  </si>
  <si>
    <t>ก่อสร้างฝายน้ำล้น พร้อมทำถนน</t>
  </si>
  <si>
    <t>1ซอยห้วยทุ่ง 2 ซ.อุดมสุข 3 นา</t>
  </si>
  <si>
    <t>ตาทองดี เวชภู 5 นานายสุเทพ</t>
  </si>
  <si>
    <t>อุ่นสอน 5 นานายพนำ สอนอิ่ม</t>
  </si>
  <si>
    <t>ทำร่องระบายน้ำรอบหมู่บ้าน</t>
  </si>
  <si>
    <t>วางท่อน้ำขนาดใหญ่รอบหมู่บ้าน</t>
  </si>
  <si>
    <t>เพื่อก่อสร้างรางระบายน้ำ</t>
  </si>
  <si>
    <t>เพื่อก่อสร้างร่องระบายน้ำ</t>
  </si>
  <si>
    <t>เพื่อวางท่อน้ำขนาดใหญ่</t>
  </si>
  <si>
    <t>เพื่อก่อสร้างฝายน้ำลอด</t>
  </si>
  <si>
    <t>1.3 การส่งเสริมระบบผังเมืองรวม</t>
  </si>
  <si>
    <t>ส่งเสริมกลุ่มอาชีพ (ม.1)</t>
  </si>
  <si>
    <t>เพื่อส่งเสริมอาชีพให้กับ</t>
  </si>
  <si>
    <t>ประชาชในหมู่บ้าน ใน</t>
  </si>
  <si>
    <t>ตำบล</t>
  </si>
  <si>
    <t>จัดกิจกรรมส่งเสริมอาชีพ</t>
  </si>
  <si>
    <t xml:space="preserve">ฝึกอาชีพ </t>
  </si>
  <si>
    <t>ประชาชนในตำบล ผู้สูง</t>
  </si>
  <si>
    <t>อายุ ผู้พิการ ผู้สนใจ ได้มี</t>
  </si>
  <si>
    <t>อาชีพเสริม</t>
  </si>
  <si>
    <t>ซ่อมแซมถนนลูกรัง</t>
  </si>
  <si>
    <t>ซ่อมแซมถนนลูกรังในหมู่บ้าน</t>
  </si>
  <si>
    <t xml:space="preserve">ภายในตำบล </t>
  </si>
  <si>
    <t>ก่อสร้างรางระบายน้ำรอบ</t>
  </si>
  <si>
    <t>ทำร่องระบายน้ำในหมู่</t>
  </si>
  <si>
    <t>บ้าน ม.9</t>
  </si>
  <si>
    <t xml:space="preserve">ก่อสร้างรางระบายน้ำ </t>
  </si>
  <si>
    <t>ม.14</t>
  </si>
  <si>
    <t>ขุดลอกคลองภายใน</t>
  </si>
  <si>
    <t>หมู่บ้าน  ม.1</t>
  </si>
  <si>
    <t>เพื่อขุดลอกคลอง</t>
  </si>
  <si>
    <t>ขุดลอกคลองภายในหมู่บ้าน</t>
  </si>
  <si>
    <t>ดื่ม ที่สะอาด</t>
  </si>
  <si>
    <t xml:space="preserve">ท่วมขัง </t>
  </si>
  <si>
    <t>เพื่อการเกษตร อุปโภค</t>
  </si>
  <si>
    <t xml:space="preserve">บริโภค </t>
  </si>
  <si>
    <t>3. ถิ่นอุดสาหกรรมเกษตร  3 การจัดการทรัพยากรธรรมชาติและสิ่งแวดล้อม ส่งเสริมการเกษตร</t>
  </si>
  <si>
    <t>ทำแนวเขตที่สาธารณะ</t>
  </si>
  <si>
    <t xml:space="preserve">ดูแลป่าไม้ชุมชน </t>
  </si>
  <si>
    <t>โครงการปลูกป่า ม.1</t>
  </si>
  <si>
    <t>ก่อสร้างถนน คสล ม.2</t>
  </si>
  <si>
    <t>ก่อสร้างถนน คสล ซอยบ้าน</t>
  </si>
  <si>
    <t xml:space="preserve">ผญ.บ้าน ไปฝายน้ำล้น </t>
  </si>
  <si>
    <t>ระยะทาง 150 ม.</t>
  </si>
  <si>
    <t>ก่อสร้างถนน คสล จากบ้าน</t>
  </si>
  <si>
    <t>ก่อสร้างถนน คสล จากบ้าน ผญ</t>
  </si>
  <si>
    <t xml:space="preserve"> ไป คลองยาง</t>
  </si>
  <si>
    <t>ผญ ไป คลองยาง (ม.2)</t>
  </si>
  <si>
    <t>ซ่อมแซมและปรับปรุง คสล</t>
  </si>
  <si>
    <t>ซ่อมแซมและปรับปรุง จุดน้ำท่วม</t>
  </si>
  <si>
    <t>ขัง ถนน คสล 3 จุดในหมู่บ้าน</t>
  </si>
  <si>
    <t>ซ่อมแซม/ปรับปรุงถนนลูกรัง</t>
  </si>
  <si>
    <t xml:space="preserve">วางท่อระบายน้ำ </t>
  </si>
  <si>
    <t>ซ่อมแซม/ปรับปรุงถนนลูกรังวาง</t>
  </si>
  <si>
    <t>ท่อระบายน้ำ ข้ามถนน จากฝาย</t>
  </si>
  <si>
    <t>น้ำล้น ไป ม.5</t>
  </si>
  <si>
    <t>ตาเล้งไป คลองยาง</t>
  </si>
  <si>
    <t>ขยายเขต ประปา ม.2</t>
  </si>
  <si>
    <t>เลียบทางรถไฟ ไป ม.5</t>
  </si>
  <si>
    <t>เพื่อขยายเขตประปา</t>
  </si>
  <si>
    <t>ขยายเขตประปา ม.2 เลียบ</t>
  </si>
  <si>
    <t>ทางรถไฟ ไป ม.5</t>
  </si>
  <si>
    <t>บรรเทาปัญหาน้ำ</t>
  </si>
  <si>
    <t>ลดภาวะภัยแล้ง</t>
  </si>
  <si>
    <t>ประชาชน มีน้ำอุปโภค</t>
  </si>
  <si>
    <t>บริโภค</t>
  </si>
  <si>
    <t>ขุดลอกคลองสาธารณะ</t>
  </si>
  <si>
    <t>เส้นข้างสระน้ำ หมู่บ้าน</t>
  </si>
  <si>
    <t>ไป ห้วยพะใย</t>
  </si>
  <si>
    <t>เพื่อขุดลอกคลองสาธา</t>
  </si>
  <si>
    <t>รณะ</t>
  </si>
  <si>
    <t>ขุดลอกคลองสาธารณะเส้นข้าง</t>
  </si>
  <si>
    <t>สระน้ำ หมู่บ้านไปห้วยพะใย</t>
  </si>
  <si>
    <t>ฝายน้ำล้น น้ำลอดภายในหมู่</t>
  </si>
  <si>
    <t>หมู่บ้าน หัวช้าง จำนวน 1 จุด</t>
  </si>
  <si>
    <t>เพิ่มเติมไฟฟ้า ขยายเขต ม.2</t>
  </si>
  <si>
    <t>เพื่อให้ประชาชนได้มีไฟฟ้า</t>
  </si>
  <si>
    <t>ไว้ใข้งาน</t>
  </si>
  <si>
    <t>ขยายเขตไฟฟ้า เพิ่มเติมไฟฟ้า</t>
  </si>
  <si>
    <t>เพื่อให้ประชาชนมีไฟฟ้าไว้ใช้</t>
  </si>
  <si>
    <t>ขยายเขตไฟฟ้าแรงดันต่ำ ซอย</t>
  </si>
  <si>
    <t>ตาเล้ง 3 ต้น</t>
  </si>
  <si>
    <t>ขยายเขตไฟฟ้าในหมู่บ้าน</t>
  </si>
  <si>
    <t xml:space="preserve">เพื่อประชาชนมีไฟฟ้า </t>
  </si>
  <si>
    <t>ขยายเขตไฟฟ้า จากซอย 2 ไป</t>
  </si>
  <si>
    <t>ม. 6</t>
  </si>
  <si>
    <t xml:space="preserve">ก่อสร้างฝายน้ำล้น </t>
  </si>
  <si>
    <t>น้ำลอด</t>
  </si>
  <si>
    <t>วางท่อระบายน้ำ</t>
  </si>
  <si>
    <t>วางท่อระบายน้ำ ลงคลอง</t>
  </si>
  <si>
    <t>ซอยนาดี</t>
  </si>
  <si>
    <t>ก่อสร้างถนน คสล ซ.บ้าน</t>
  </si>
  <si>
    <t>ก่อสร้างถนน คสล ซอยบ้านตา</t>
  </si>
  <si>
    <t>เล้งไป คลองยาง</t>
  </si>
  <si>
    <t>ไปฝายน้ำล้น</t>
  </si>
  <si>
    <t>ก่อสร้างถนน คสล ซ.บ้าน ผญ.</t>
  </si>
  <si>
    <t>ก่อสร้างถนน คสล ซ.บ้านนาย</t>
  </si>
  <si>
    <t>เสริม ปิ่นทอง</t>
  </si>
  <si>
    <t>ก่อสร้างถนน คสล  ซ.บ้านนาย</t>
  </si>
  <si>
    <t>ก่อสร้างคสล ซอย 4 ซอยสูงเนิน</t>
  </si>
  <si>
    <t>ถนน คสล ซอยบ้านนายสำเร็จ</t>
  </si>
  <si>
    <t>ชัยพรม</t>
  </si>
  <si>
    <t>ก่อสร้าง ปรับปรุง ถนนลูกรังภาย</t>
  </si>
  <si>
    <t>ในหมู่บ้าน</t>
  </si>
  <si>
    <t>เพื่อประชาชนมีไฟฟ้าใช้</t>
  </si>
  <si>
    <t>ขยายเขตไฟฟ้า ระยะทางถนน</t>
  </si>
  <si>
    <t>เลียบทางรถไฟ จากบ้านร่มฉัตร</t>
  </si>
  <si>
    <t>ไป ตามซอยนาลุงเสงี่ยม</t>
  </si>
  <si>
    <t>ขยายเขตประปา ม.4</t>
  </si>
  <si>
    <t>เพื่อวางท่อ ขยายเขต</t>
  </si>
  <si>
    <t>น้ำประปา</t>
  </si>
  <si>
    <t>เพื่อขยายเขตประปาในหมู่บ้าน</t>
  </si>
  <si>
    <t>วางท่อระบายน้ำ ม.4</t>
  </si>
  <si>
    <t>วางท่อระบายน้ำ 10 จุดในหมู่</t>
  </si>
  <si>
    <t>บ้านสระลพ</t>
  </si>
  <si>
    <t>ก่อสร้างถนนลูกรัง ม.4</t>
  </si>
  <si>
    <t>ก่อสร้างถนนลูกรัง ซ.หนองไม้เคน</t>
  </si>
  <si>
    <t>ตรงไปเส้น ม.บูรพา บ้านช่าง</t>
  </si>
  <si>
    <t>สมชาย</t>
  </si>
  <si>
    <t>ก่อสร้างถนน คสล ซอย 4 ซอย</t>
  </si>
  <si>
    <t>สูงเนิน</t>
  </si>
  <si>
    <t>ก่อสร้างถนนลูกรังภายในหมู่</t>
  </si>
  <si>
    <t>บ้าน</t>
  </si>
  <si>
    <t>ก่อสร้างถนนลูกรัง จากบ้าน รอง</t>
  </si>
  <si>
    <t>แตน ไปถึงถนน ม.1 บ้านพร้าว</t>
  </si>
  <si>
    <t>ถนน คสล จากเดอะลอฟเฮาท์</t>
  </si>
  <si>
    <t>ตรงไป อีสบอร์ด</t>
  </si>
  <si>
    <t>ก่อสร้างถนน คสล จากเดอะ</t>
  </si>
  <si>
    <t>ลอฟเฮาท์  ตรงไปอีสบอร์ด</t>
  </si>
  <si>
    <t>ถนน ซ.ท่าดินทราย จากบ้านตาตู้</t>
  </si>
  <si>
    <t>ตรงไปเชื่อม กับซอยหนองไม้</t>
  </si>
  <si>
    <t>เคน</t>
  </si>
  <si>
    <t>ถนนลูกรังบ้านตางอ</t>
  </si>
  <si>
    <t>ถนนลูกรังบ้านตางอ ตรงไปบ้าน</t>
  </si>
  <si>
    <t>ลุงสมใจ</t>
  </si>
  <si>
    <t>ถนน คสล.ซ.ทองหล่อ ไปบ้านเมือง</t>
  </si>
  <si>
    <t>ม.5 ไป ม.7</t>
  </si>
  <si>
    <t>ก่อสร้างถนน คสล ทองหล่อ ไป</t>
  </si>
  <si>
    <t>บ้านเมือง ม.5 บ้านจิก ม.7</t>
  </si>
  <si>
    <t>ก่อสร้าง ถนน คสล จากบ้านนาง</t>
  </si>
  <si>
    <t>ประจวบ ไปบ้านนางหลอด</t>
  </si>
  <si>
    <t>ทองขาว</t>
  </si>
  <si>
    <t xml:space="preserve">นางประจวบ ไปบ้านนางหลอด </t>
  </si>
  <si>
    <t>ขยายเขตไฟฟ้ารายทาง ม.5</t>
  </si>
  <si>
    <t xml:space="preserve">ส่องสว่าง ใช้งาน </t>
  </si>
  <si>
    <t>ขยายเขตไฟฟ้าจากซอยทองหล่อ</t>
  </si>
  <si>
    <t>ไป บ้านเมือง ม.5 บ้านจิก ม.7</t>
  </si>
  <si>
    <t>ขยายเขตไฟฟ้าจากหมู่ 5 เชื่อม</t>
  </si>
  <si>
    <t>ม.2 หลัง อบต.</t>
  </si>
  <si>
    <t>เพิ่มท่อระบายน้ำ</t>
  </si>
  <si>
    <t>ขยายระบบน้ำประปา</t>
  </si>
  <si>
    <t xml:space="preserve">ขยายเขตท่อระบายน้ำ </t>
  </si>
  <si>
    <t>ทางเข้าซอยผู้จัดการมิตร</t>
  </si>
  <si>
    <t>ขยายระบบน้ำประปา ม.5 ไป</t>
  </si>
  <si>
    <t>ม.3</t>
  </si>
  <si>
    <t>ส่งเสริมอาชีพ ภายในหมู่</t>
  </si>
  <si>
    <t>บ้าน ม.5</t>
  </si>
  <si>
    <t>ก่อสร้างถนน คสล ม.6</t>
  </si>
  <si>
    <t>ก่อสร้างถนน คสล เส้นเสาวนีย์</t>
  </si>
  <si>
    <t>จาก ม.6 ถึง ม.11 (ขนาดหลัง</t>
  </si>
  <si>
    <t>ถนน)</t>
  </si>
  <si>
    <t>ก่อสร้างถนน คสล ม.7</t>
  </si>
  <si>
    <t>ก่อสร้างถนน ม.6</t>
  </si>
  <si>
    <t>ก่อสร้างถนน คสล จากบ้าน นาย</t>
  </si>
  <si>
    <t>บัวทอง สว่างกลุ ม.6- ม.13</t>
  </si>
  <si>
    <t xml:space="preserve">จากหน้าบ้าน นางสังวาล ตรีเมฆ </t>
  </si>
  <si>
    <t>บ้านนายบัวทอง สว่างกุล พร้อม</t>
  </si>
  <si>
    <t>ไฟฟ้าแสงสว่าง และเครื่องหมาย</t>
  </si>
  <si>
    <t>จราจร</t>
  </si>
  <si>
    <t>ก่อสร้างถนน ลาดยาง ม.6</t>
  </si>
  <si>
    <t>ก่อสร้างถนน ลาดยาง ม.6 จาก</t>
  </si>
  <si>
    <t>ม.6 ไป ม.13 ไป. ม.9 ไป ม.14</t>
  </si>
  <si>
    <t>ก่อสร้างถนนดิน ม.6</t>
  </si>
  <si>
    <t xml:space="preserve">ก่อสร้างถนนดิน พร้อมลงลูกรัง </t>
  </si>
  <si>
    <t>จาก ม.6 ตำบลวัฒนานคร จาก</t>
  </si>
  <si>
    <t>บ้านนายมงคล สว่างกุล ไปถึง</t>
  </si>
  <si>
    <t>ต.หนองแวง</t>
  </si>
  <si>
    <t>ขุดลอกสระน้ำสาธารณ</t>
  </si>
  <si>
    <t>ประโยชน์ ม.6</t>
  </si>
  <si>
    <t>ขุดลอกสระน้ำสาธารณประโยชน์</t>
  </si>
  <si>
    <t>ม.6</t>
  </si>
  <si>
    <t>ขุดลอกคลองห้วยบ้านร้าง</t>
  </si>
  <si>
    <t>ม.7</t>
  </si>
  <si>
    <t>เพื่อขุดลอกสระน้ำ</t>
  </si>
  <si>
    <t>เพื่อขยายระบบน้ำ</t>
  </si>
  <si>
    <t>ประปา</t>
  </si>
  <si>
    <t>ขยายเขตไฟฟ้า ภายในหมู่บ้าน</t>
  </si>
  <si>
    <t>หมู่ 7</t>
  </si>
  <si>
    <t>ตามจุดที่ยังไม่มีไฟฟ้า</t>
  </si>
  <si>
    <t>ขยายเขตไฟฟ้า ไปฝายน้ำบ้านจิก</t>
  </si>
  <si>
    <t>ที่มีฉางข้าว</t>
  </si>
  <si>
    <t>ซ่อมแซมถนนลูกรังภายในหมู่บ้าน</t>
  </si>
  <si>
    <t>จิก ม.7</t>
  </si>
  <si>
    <t>ซ่อมแซมถนนดินลูกรังภายใน</t>
  </si>
  <si>
    <t>หมู่บ้านจิก ภายในตำบล</t>
  </si>
  <si>
    <t>ก่อสร้างถนน คสล ม.7 (เส้น</t>
  </si>
  <si>
    <t>คลองบ้านร้าง พร้อมวางท่อ</t>
  </si>
  <si>
    <t>ระบายน้ำ)</t>
  </si>
  <si>
    <t>สร้างอาชีพ ภายในหมู่บ้าน</t>
  </si>
  <si>
    <t>บ้านเมือง</t>
  </si>
  <si>
    <t>บ้าน ม.7</t>
  </si>
  <si>
    <t>เพื่อส่งเสริมอาชีพ ภายใน</t>
  </si>
  <si>
    <t>บ้านในหมู่ 5</t>
  </si>
  <si>
    <t xml:space="preserve">หมู่บ้าน </t>
  </si>
  <si>
    <t>ซ่อมแซม ถนนลูกรัง</t>
  </si>
  <si>
    <t>ซ่อมแซมถนนลูกรัง เส้นไปฝาย</t>
  </si>
  <si>
    <t xml:space="preserve">น้ำล้น </t>
  </si>
  <si>
    <t>ซ่อมแซมฝายน้ำล้น</t>
  </si>
  <si>
    <t>ซ่อมแซมถนน คสล ม.8</t>
  </si>
  <si>
    <t>เพื่อซ่อมแซมถนน คสล เส้นไป</t>
  </si>
  <si>
    <t>คูเลต</t>
  </si>
  <si>
    <t>ขยายเขตประปา เชื่อมต่อ ม.8</t>
  </si>
  <si>
    <t>ม.2 ม.3 ม.8</t>
  </si>
  <si>
    <t>ก่อสร้างท่อน้ำทิ้ง</t>
  </si>
  <si>
    <t>เพื่อก่อสร้างท่อน้ำทิ้ง</t>
  </si>
  <si>
    <t>ก่อสร้างท่อน้ำทิ้ง ม.8</t>
  </si>
  <si>
    <t>ขุดลอกสระน้ำสาธารณะ</t>
  </si>
  <si>
    <t>ขุดลอกสระน้ำสาธารณะภายใน</t>
  </si>
  <si>
    <t>ก่อสร้างไฟฟ้ารายทาง ม.8</t>
  </si>
  <si>
    <t>เพื่อก่อสร้างไฟฟ้ารายทาง</t>
  </si>
  <si>
    <t>ก่อสร้างถนน คสล ม.9</t>
  </si>
  <si>
    <t>เพื่อก่อสร้างถนน คสล ซอย ศาล</t>
  </si>
  <si>
    <t>ปู่ตา ถึงฝายน้ำล้น ซอย 2-6</t>
  </si>
  <si>
    <t xml:space="preserve">ก่อสร้างปรับปรุงถนน </t>
  </si>
  <si>
    <t xml:space="preserve">เพื่อปรับปรุงถนน </t>
  </si>
  <si>
    <t>1.ถนนลูกรัง ม.9-ม.14 ถึงหนองบัว</t>
  </si>
  <si>
    <t>2.ม.9- ม.6</t>
  </si>
  <si>
    <t>3.ม.9 ม.13 ม.6 ม.3</t>
  </si>
  <si>
    <t>ก่อสร้างถนนลาดยาง ม.9</t>
  </si>
  <si>
    <t>ก่อสร้างถนน ลาดยาง ม11-ม.6</t>
  </si>
  <si>
    <t>ม.9 ม.14</t>
  </si>
  <si>
    <t>ทำรางระบายน้ำ ม.9</t>
  </si>
  <si>
    <t>ทำรางระบายน้ำ ภายในหมู่บ้าน</t>
  </si>
  <si>
    <t>ติดตั้งไฟฟ้ารายทางรอบสนามกีฬา</t>
  </si>
  <si>
    <t>เพื่อติดตั้งไฟฟ้ารายทาง</t>
  </si>
  <si>
    <t>ติดตั้งไฟฟ้ารายทางรอบสนามกี</t>
  </si>
  <si>
    <t>ฬา ซอย 6 พร้อมเสาไฟฟ้าแรง</t>
  </si>
  <si>
    <t>ส่งเสริมอาชีพ การผูกผ้า</t>
  </si>
  <si>
    <t>ซ่อมแซมถนนลูกรัง ม.10</t>
  </si>
  <si>
    <t>ซ่อมแซมถนนลูกรัง พร้อมขยาย</t>
  </si>
  <si>
    <t>เขตไฟฟ้า ระยะทางเส้นเสียบ</t>
  </si>
  <si>
    <t>ทางรถไฟ ระยะทาง 600 เมตร</t>
  </si>
  <si>
    <t>ขยายเขตระบบประปา ภายใน</t>
  </si>
  <si>
    <t>ส่งเสริมอาชีพ ม.10</t>
  </si>
  <si>
    <t>ส่งเสริมอาชีพด้านการ</t>
  </si>
  <si>
    <t>ถนน คสล ซ.8 ม.11</t>
  </si>
  <si>
    <t>ก่อสร้างถนน คสล ซ.8 บ้าน</t>
  </si>
  <si>
    <t>นางทองใส อินทรา บ้านนาง</t>
  </si>
  <si>
    <t>สมจิตร  ชัยสงคราม</t>
  </si>
  <si>
    <t>เสริมถนน คอนกรีต 3 จุด ม.11</t>
  </si>
  <si>
    <t>เสริมถนน คสล 3 จุด จากบ้าน</t>
  </si>
  <si>
    <t xml:space="preserve">นางประไพ นายคำสี </t>
  </si>
  <si>
    <t xml:space="preserve">ข้างบ้านนางชาริณี </t>
  </si>
  <si>
    <t>ข้างบ้านนางสุภาภรณ์ รอดภัย</t>
  </si>
  <si>
    <t>ถนน คสล ถนนเสาวนีย์</t>
  </si>
  <si>
    <t>ก่อสร้างถนน คสล ถนนเสาวนีย์</t>
  </si>
  <si>
    <t>ทำลูกระนาด ชะลอความเร็ว</t>
  </si>
  <si>
    <t>ทำลูกระนาด ชะลอความเร็ว ม.11</t>
  </si>
  <si>
    <t>พร้อมป้ายลดความเร็ว 5 จุด</t>
  </si>
  <si>
    <t>ทำถนนลาดยาง ม.11</t>
  </si>
  <si>
    <t>ทำถนนลาดยาง หนองคลอง</t>
  </si>
  <si>
    <t>หนองคุ้ม ทางหลวง วังเสียว</t>
  </si>
  <si>
    <t>ปรับปรุงพื้นถนนคอนกรีต ม.11</t>
  </si>
  <si>
    <t>ปรับปรุงพื้นคอนกรีต หน้า</t>
  </si>
  <si>
    <t>ศาลากลางบ้านหลังใหม่ และ</t>
  </si>
  <si>
    <t>หน้า ศพด</t>
  </si>
  <si>
    <t>ขยายเขตประปา ม.10</t>
  </si>
  <si>
    <t>วางท่อกลางถนน</t>
  </si>
  <si>
    <t>วางท่อกลาง ถนน ซอย 2 เชื่อม</t>
  </si>
  <si>
    <t>ต่อ ศาลากลางบ้านหลังเก่า</t>
  </si>
  <si>
    <t>ลอกคลองทำแก้มลิง ม.11</t>
  </si>
  <si>
    <t>ลอกคลองทำแก้มลิง หลังวัด</t>
  </si>
  <si>
    <t xml:space="preserve">หนองคลอง </t>
  </si>
  <si>
    <t>ทำร่องระบายน้ำ รูปตัวยู</t>
  </si>
  <si>
    <t>ม.11</t>
  </si>
  <si>
    <t>ทำร่องระบายน้ำรูปตัวยู 2 ฝั่ง</t>
  </si>
  <si>
    <t>ถนน จากบ้านนายวิชาญ หาญ</t>
  </si>
  <si>
    <t xml:space="preserve">มนต์ ข้างบ้านนางเพ็ญศรี </t>
  </si>
  <si>
    <t>อำนรรฆ ลงคลองไส้ไก่</t>
  </si>
  <si>
    <t>ม.12</t>
  </si>
  <si>
    <t>เพิ่มไฟฟ้ารายทาง ม.10</t>
  </si>
  <si>
    <t>เพิ่มไฟฟ้ารายทางพร้อมซ่อมแซม</t>
  </si>
  <si>
    <t>ขยายเขตไฟฟ้า ด้านหลังชลประทาน</t>
  </si>
  <si>
    <t>ขยายเขตไฟฟ้า ด้านหลังชลประ</t>
  </si>
  <si>
    <t>ทาน</t>
  </si>
  <si>
    <t>เพื่อขยายเขตไฟฟ้า</t>
  </si>
  <si>
    <t>ขยายเขตไฟฟ้ารายทาง ม.12</t>
  </si>
  <si>
    <t>ขยายเขตไฟฟ้ารายทาง เส้นแยก</t>
  </si>
  <si>
    <t>ไปเชื่อมต่อบ้านน้อยสนามบินน้อย</t>
  </si>
  <si>
    <t>สนามบิน ต.ห้วยโจด และซ่อมแซม</t>
  </si>
  <si>
    <t>ไฟฟ้า ระยะทางรอบหมู่บ้าน</t>
  </si>
  <si>
    <t>เพื่อขยายเขตหอกระจายข่าว</t>
  </si>
  <si>
    <t>ก่อสร้างถนน คสล เส้นหลัง</t>
  </si>
  <si>
    <t>พระนเรศวร เชื่อมต่อกับ ถนน</t>
  </si>
  <si>
    <t>คสล ม.6 บ้านน้อยสนามบิน</t>
  </si>
  <si>
    <t>ต.ห้วยโจด</t>
  </si>
  <si>
    <t>ก่อสร้างถนน คสล ม.12</t>
  </si>
  <si>
    <t>ก่อสร้างถนน คสล เส้นทางบ้าน</t>
  </si>
  <si>
    <t>นางเสาวพักตร์ ไปถึงบ้าน นาง</t>
  </si>
  <si>
    <t>บุญมา และฉางบ้านนางบุญมา</t>
  </si>
  <si>
    <t>ก่อสร้างถนน คสล เส้นหน้า</t>
  </si>
  <si>
    <t>บ้าน นายพิเชษ ไปถึงบ้าน</t>
  </si>
  <si>
    <t>นายบัญฑิต  สถิรชาติ</t>
  </si>
  <si>
    <t>ถนน คสล ตลอดเส้นทางหลัง</t>
  </si>
  <si>
    <t>โรงเรียน บ้านหนองแสง ไปจน</t>
  </si>
  <si>
    <t>ถึง บ้านนายเอียง โนนเภา</t>
  </si>
  <si>
    <t>ซ่อมแซมถนนลูกรัง ม.12</t>
  </si>
  <si>
    <t>ซ่อมแซม ถนนลูกรังภายใน</t>
  </si>
  <si>
    <t>ถนนดินและลูกรัง ภายในหมู่บ้าน</t>
  </si>
  <si>
    <t>ก่อสร้างถนนดินและลูกรรัง</t>
  </si>
  <si>
    <t>วางท่อระบายน้ำ ม.12</t>
  </si>
  <si>
    <t>วางท่อระบายน้ำพร้อมบ่อพัก</t>
  </si>
  <si>
    <t>ส่งเสริมกลุ่มอาชีพภายใน</t>
  </si>
  <si>
    <t>หมุ่บ้าน ม.12</t>
  </si>
  <si>
    <t>จัดซื้อเครื่องวัดความดัน</t>
  </si>
  <si>
    <t xml:space="preserve">เครื่องชั่งน้ำหนัก </t>
  </si>
  <si>
    <t>เครื่องตรวจน้ำตาล</t>
  </si>
  <si>
    <t>จัดหาอุปกรณ์  สำหรับ อสม ประจำหมู่บ้าน</t>
  </si>
  <si>
    <t xml:space="preserve">จำนวน 5 ชุด </t>
  </si>
  <si>
    <t>(ม.3)</t>
  </si>
  <si>
    <t>ติดตั้งกระจกนูก 6 จุด</t>
  </si>
  <si>
    <t xml:space="preserve">เพื่อติดตั้งกระจกนูน </t>
  </si>
  <si>
    <t>ติดตั้งกระจกนูน จำนวน 6 จุด</t>
  </si>
  <si>
    <t>(ม.4)</t>
  </si>
  <si>
    <t>1 หมู่</t>
  </si>
  <si>
    <t>ประชาชนมี</t>
  </si>
  <si>
    <t>ความปลอดภัย</t>
  </si>
  <si>
    <t>การขับขี่รถฯ</t>
  </si>
  <si>
    <t>ติดตั้งกล้องวงจรปิด</t>
  </si>
  <si>
    <t>เพื่อติดตั้งกล้องวงจรปิด</t>
  </si>
  <si>
    <t>ติดตั้งกล้องวงจรปิด ภายในหมู่บ้าน ม.4</t>
  </si>
  <si>
    <t>ม.4</t>
  </si>
  <si>
    <t>จัดซื้อเครื่องออกกำลัง</t>
  </si>
  <si>
    <t>กาย ม.8</t>
  </si>
  <si>
    <t>เพื่อให้ประชาชนมีสุขภาพแข็ง</t>
  </si>
  <si>
    <t>แรง</t>
  </si>
  <si>
    <t>จัดหาเครื่องออกกำลังกาย</t>
  </si>
  <si>
    <t>(งบ อบต)</t>
  </si>
  <si>
    <t>ติดตั้งกล้องวงจรปิด ภายในหมู่บ้าน ม.8</t>
  </si>
  <si>
    <t>ประชาชนมีความ</t>
  </si>
  <si>
    <t>ปลอดภัยใน</t>
  </si>
  <si>
    <t>ชีวิตและทรัพย์</t>
  </si>
  <si>
    <t>วางรางท่อระบายน้ำ</t>
  </si>
  <si>
    <t>ตัวยูภายในหมู่บ้าน</t>
  </si>
  <si>
    <t>วางรางท่อระบายน้ำ ตัวยูภาย</t>
  </si>
  <si>
    <t>ก่อสร้างถนนดินลูกรัง ม.13</t>
  </si>
  <si>
    <t>ก่อสร้างถนนดินลูกรังภายใน</t>
  </si>
  <si>
    <t>ซ่อมแซมถนน คสล ภายในหมู่บ้าน</t>
  </si>
  <si>
    <t>เพื่อซ่อมแซมถนน คสล ภายใน</t>
  </si>
  <si>
    <t>ติดตั้งกล้องวงจรปิด จำนวน 5 จุด</t>
  </si>
  <si>
    <t>ขยายเขตหอกระจายข่าว ม.12</t>
  </si>
  <si>
    <t>เพื่อขยายหอกระจายข่าว</t>
  </si>
  <si>
    <t>ซ่อมแซมและขยายเขตไฟฟ้ารายทาง</t>
  </si>
  <si>
    <t>เพื่อซ่อมแซมและขยายเขต</t>
  </si>
  <si>
    <t>ไฟฟ้ารายทางภายในหมู่บ้าน</t>
  </si>
  <si>
    <t>ซ่อมแซมและขยายเขตไฟฟ้าราย</t>
  </si>
  <si>
    <t>ทางภายในหมู่บ้าน</t>
  </si>
  <si>
    <t>ปรับปรุงภูมิทัศน์ ม.13</t>
  </si>
  <si>
    <t>ม.1</t>
  </si>
  <si>
    <t>สำนัก</t>
  </si>
  <si>
    <t>ปลัด</t>
  </si>
  <si>
    <t>ปรับปรุงซ่อมแซมท่อประ</t>
  </si>
  <si>
    <t>ปารอบหมู่บ้าน</t>
  </si>
  <si>
    <t>เพื่อปรับปรุงซ่อมแซม</t>
  </si>
  <si>
    <t>ท่อประปา</t>
  </si>
  <si>
    <t>ปรับปรุงซ่อมแซมท่อประปารอบ</t>
  </si>
  <si>
    <t>ขุดลอกสระน้ำประปา</t>
  </si>
  <si>
    <t>หมู่ 14</t>
  </si>
  <si>
    <t>เพื่อขุดลอกสระน้ำประ</t>
  </si>
  <si>
    <t>ขุดลอกสระน้ำประปารอบหมู่บ้าน</t>
  </si>
  <si>
    <t>ทำฝายคลองห้วยซ้ง</t>
  </si>
  <si>
    <t>เพื่อทำฝายคลองห้วย</t>
  </si>
  <si>
    <t>ซ้ง</t>
  </si>
  <si>
    <t>ขุดลอกคลองห้วยซ้ง</t>
  </si>
  <si>
    <t>ขุดอ่างแก้มลิงคลองห้วยซ้ง</t>
  </si>
  <si>
    <t>เพื่อขุดอ่างแก้มลิง</t>
  </si>
  <si>
    <t>ขยายเขตไฟฟ้าภายในหมู่บ้าน</t>
  </si>
  <si>
    <t>เพื่อขยายเขตไฟฟ้าภายใน</t>
  </si>
  <si>
    <t>ขยายเขตไฟรายทางภายในหมู่บ้าน</t>
  </si>
  <si>
    <t>เพื่อขยายเขตไฟรายทาง</t>
  </si>
  <si>
    <t>ซ่อมแซมเสียงตามสายในหมู่บ้าน</t>
  </si>
  <si>
    <t>เพื่อซ่อมแซมเสียงตามสาย</t>
  </si>
  <si>
    <t>ซ่อมแซมเสียงตามสายภายใน</t>
  </si>
  <si>
    <t>ก่อสร้างถนนทางหลวง หนองบัว</t>
  </si>
  <si>
    <t>หันทราย</t>
  </si>
  <si>
    <t>ก่อสร้างถนนลาดยาง หนองคลอง</t>
  </si>
  <si>
    <t>หันทราย ม.14</t>
  </si>
  <si>
    <t>หนองคุ้ม วังเสียว ม.14</t>
  </si>
  <si>
    <t>ปรับปรุงซ่อมแซมลูกรัง ม.14</t>
  </si>
  <si>
    <t>ซ่อมแซมถนนลูกรัง ม.14</t>
  </si>
  <si>
    <t>ก่อสร้างถนน คสล ภายในหมู่ 14</t>
  </si>
  <si>
    <t>ส่งเสริมสนับสนุนพันธุ์ข้าว</t>
  </si>
  <si>
    <t>เพื่อจัดทำแนวเขตที่สาธารณะ</t>
  </si>
  <si>
    <t>เพื่อดูแลป่าไม้ชุมชนโครง</t>
  </si>
  <si>
    <t>การปลูกป่า ม.1</t>
  </si>
  <si>
    <t>เพื่อปรับปรุงภูมิทัศน์ ม.13</t>
  </si>
  <si>
    <t>เพื่อส่งเสริมสนับสนุน</t>
  </si>
  <si>
    <t>พันธ์ข้าวภายในตำบล</t>
  </si>
  <si>
    <t xml:space="preserve">จัดหาเครื่องออกกำลังกาย/เครื่องเล่นเด็ก </t>
  </si>
  <si>
    <t>หมุ่บ้าน ม.14</t>
  </si>
  <si>
    <t xml:space="preserve">ออกรางวัดที่สาธารณ ม.14 </t>
  </si>
  <si>
    <t>เพื่อออกรังวัดที่สาธารณะ</t>
  </si>
  <si>
    <t>ติดตั้งกล้องวงจรปิด รอบหมู่บ้าน</t>
  </si>
  <si>
    <t>ขยายไฟฟ้าแรงต่ำ ม.3</t>
  </si>
  <si>
    <t>ขยายเขตไฟฟ้าในหมู่บ้าน ม3</t>
  </si>
  <si>
    <t>ขยายเขตไฟฟ้าในหมู่บ้าน  ม.4</t>
  </si>
  <si>
    <t>สำหรับ องค์กรปกครองส่วนท้องถิ่นดำเนินการ</t>
  </si>
  <si>
    <t xml:space="preserve">ยุทธศาสตร์จังหวัดที่ 5 การบริหารจัดการ  </t>
  </si>
  <si>
    <t>ประเด็นยุทธศาสตร์ที่ 5 การบริหารจัดการ 1.ยุทธศาสตร์ด้านการบริหารจัดการ</t>
  </si>
  <si>
    <t>แผนงานบริหารงานทั่วไป</t>
  </si>
  <si>
    <t>แนวทางการพัฒนา - ส่งเสริมและพัฒนาคุณภาพบุคลากร เสริมสร้างธรรมาภิบาลในการปฏิบัติงาน ควบคุมกำกับดูแลเพื่อผลสัมฤทธิ์ของงาน บริหารและควบคุมด้านงานงบประมาณให้มี</t>
  </si>
  <si>
    <t>ประสิทธิภาพ ส่งเสริมและพัฒนาเพิ่มขีดความสามารถในการปฏิบัติงานของบุคลากร ปรับปรุงสถานที่ปฏิบัติราชการ เครื่องมือเครื่องใช้ ให้มีความทันสมัย  ปฏิบัติงานเพื่อรองรับการ</t>
  </si>
  <si>
    <t xml:space="preserve">นำเทคโนโลยีสมัยใหม่มาใช้ในการ ภารกิจถ่ายโอน รณรงค์ให้เยาวชนและประชาชน ตื่นตัวถึงความสำคัญของระบอบประชาธิปไตยและการมีส่วนร่วมทางการเมือง </t>
  </si>
  <si>
    <t>พัฒนาศักยภาพ</t>
  </si>
  <si>
    <t>เพื่อเพิ่มประสิทธิภาพและ</t>
  </si>
  <si>
    <t>เพื่อจ่ายเป็นค่าใช้จ่ายในการพัฒนา</t>
  </si>
  <si>
    <t>บุคลากรนำความรู้มาใช้</t>
  </si>
  <si>
    <t>บุคลากรของ อบต.</t>
  </si>
  <si>
    <t>เสริมความรู้ในการปฏิบัติงาน</t>
  </si>
  <si>
    <t>ศักยภาพบุคลากร และศึกษาดูงาน</t>
  </si>
  <si>
    <t>คน</t>
  </si>
  <si>
    <t>ในการปฏิบัติงาน</t>
  </si>
  <si>
    <t>งานปลัด</t>
  </si>
  <si>
    <t>สำหรับผู้บริหาร สมาชิกอบต.</t>
  </si>
  <si>
    <t>นอกสถานที่ของผู้บริหาร  สมาชิก</t>
  </si>
  <si>
    <t>และบุคลากรใน อบต.</t>
  </si>
  <si>
    <t>พนักงาน  และผู้นำชุมชน</t>
  </si>
  <si>
    <t>เพื่อจ่ายเป็นค่าใช้จ่ายในการฝึกอบรม</t>
  </si>
  <si>
    <t>ทุกส่วน</t>
  </si>
  <si>
    <t xml:space="preserve">และสัมมนาของคณะผู้บริหาร </t>
  </si>
  <si>
    <t>ประเมินประสิทธิภาพ</t>
  </si>
  <si>
    <t>เพื่อสำรวจความพึงพอใจของ</t>
  </si>
  <si>
    <t>เพื่อเป็นค่าใช้จ่ายในการดำเนินการ</t>
  </si>
  <si>
    <t>ร้อยละ</t>
  </si>
  <si>
    <t>ประชาชนมีความพึงพอใจ</t>
  </si>
  <si>
    <t>และประสิทธิผลของ</t>
  </si>
  <si>
    <t>ประชาชนที่มารับบริการ</t>
  </si>
  <si>
    <t>สำรวจประเมินความพึงพอใจของ</t>
  </si>
  <si>
    <t>องค์กรที่มี</t>
  </si>
  <si>
    <t>ในการบริการของ อบต.ฯ</t>
  </si>
  <si>
    <t>ทางราชการ</t>
  </si>
  <si>
    <t>ประชาชนผู้มารับบริการกับ</t>
  </si>
  <si>
    <t>ประสิทธิ</t>
  </si>
  <si>
    <t>องค์การบริหารส่วนตำบล</t>
  </si>
  <si>
    <t>ภาพเพิ่มขึ้น</t>
  </si>
  <si>
    <t>ก่อสร้าง ปรับปรุง</t>
  </si>
  <si>
    <t>เพื่อให้มีอาคารที่ใช้ประโยชน์</t>
  </si>
  <si>
    <t>มีอาคารในการใช้</t>
  </si>
  <si>
    <t>ส่วนโยธา</t>
  </si>
  <si>
    <t xml:space="preserve">ซ่อมแซม อาคารต่าง ๆ </t>
  </si>
  <si>
    <t>ร่วมกันส่วนรวม</t>
  </si>
  <si>
    <t>อาคารต่าง ๆ ภายในตำบล</t>
  </si>
  <si>
    <t>ประโยชน์เพื่อส่วนร่วม</t>
  </si>
  <si>
    <t>เพื่อให้มีสภาพที่พร้อมใน</t>
  </si>
  <si>
    <t xml:space="preserve"> -เพื่อจ่ายเป็นค่าใช้จ่ายในการ</t>
  </si>
  <si>
    <t>อาคารสำนักงานพร้อม</t>
  </si>
  <si>
    <t>การปฏิบัติงานและบริการ</t>
  </si>
  <si>
    <t xml:space="preserve">ซ่อมแซมอาคารสำนักงาน อบต. </t>
  </si>
  <si>
    <t>ในการปฏิบัติงานและ</t>
  </si>
  <si>
    <t>เพื่อให้มีสภาพที่เหมาะสมต่อการใช้</t>
  </si>
  <si>
    <t>บริการประชาชน</t>
  </si>
  <si>
    <t>งานทางราชการ</t>
  </si>
  <si>
    <t xml:space="preserve"> -ปรับปรุง ต่อเติมศาลากลางหมู่บ้าน</t>
  </si>
  <si>
    <t>ประชาชนมีสถานที่ในการ</t>
  </si>
  <si>
    <t>หมู่ที่ 1-14</t>
  </si>
  <si>
    <t>แห่ง</t>
  </si>
  <si>
    <t>ทำกิจกรรมร่วมกัน</t>
  </si>
  <si>
    <t>ซ่อมแซม บำรุงรักษา</t>
  </si>
  <si>
    <t>เพื่อให้สามารถใช้งานได้</t>
  </si>
  <si>
    <t>เพื่อจ่ายเป็นค่าซ่อมแซมและ</t>
  </si>
  <si>
    <t>อุปกรณ์ ครุภัณฑ์พร้อม</t>
  </si>
  <si>
    <t>ทรัพย์สิน</t>
  </si>
  <si>
    <t>อย่างมีประสิทธิภาพ</t>
  </si>
  <si>
    <t>บำรุงรักษาทรัพย์สินของทางราชการ</t>
  </si>
  <si>
    <t>ครั้ง</t>
  </si>
  <si>
    <t>เพื่อให้สามารถใช้งานได้ตามปกติ</t>
  </si>
  <si>
    <t>เผยแพร่ข้อมูลข่าวสาร</t>
  </si>
  <si>
    <t>เพื่อประชาสัมพันธ์ข่าวสาร</t>
  </si>
  <si>
    <t>เพื่อจ่ายเป็นค่าจัดซื้อวัสดุโฆษณาและ</t>
  </si>
  <si>
    <t>ประชาชนได้รับรู้ข้อมูล</t>
  </si>
  <si>
    <t>ทางราชการให้แก่ประชาชน</t>
  </si>
  <si>
    <t>เผยแพร่ การจัดทำป้ายประชาสัมพันธ์</t>
  </si>
  <si>
    <t>ข่าวสาร</t>
  </si>
  <si>
    <t xml:space="preserve">ข้อมูลข่าวสารต่าง ๆ </t>
  </si>
  <si>
    <t>ส่งเสริมศูนย์รวมข้อมูล</t>
  </si>
  <si>
    <t>เพื่อเผยแพร่ข้อมูลข่าวสาร</t>
  </si>
  <si>
    <t>ข่าวสารการซื้อหรือ</t>
  </si>
  <si>
    <t>การจัดซื้อจัด จ้าง</t>
  </si>
  <si>
    <t>วัฒนานครเพื่อเป็นค่าใช้จ่ายตาม</t>
  </si>
  <si>
    <t>ข่าวสาร การจัดซื้อ จัดจ้าง</t>
  </si>
  <si>
    <t>การจ้างระดับอำเภอ</t>
  </si>
  <si>
    <t>โครงการศูนย์รวมข้อมูลข่าวสาร</t>
  </si>
  <si>
    <t xml:space="preserve">การซื้อหรือการจ้างระดับอำเภอ </t>
  </si>
  <si>
    <t>ประจำปี 2559</t>
  </si>
  <si>
    <t>ส่งเสริมการเลือกตั้งตาม</t>
  </si>
  <si>
    <t>เพื่อเป็นค่าใช้จ่ายในการ</t>
  </si>
  <si>
    <t>เพื่อจ่ายเป็นค่าใช้จ่ายเกี่ยวกับการ</t>
  </si>
  <si>
    <t>มีความพร้อมในการ</t>
  </si>
  <si>
    <t>ระบอบประชาธิปไตย</t>
  </si>
  <si>
    <t>เลือกตั้ง</t>
  </si>
  <si>
    <t xml:space="preserve">เลือกตั้งสมาชิกสภาฯ ผู้บริหาร </t>
  </si>
  <si>
    <t>จัดการเลือกตั้ง</t>
  </si>
  <si>
    <t>กรณีครบวาระหรือกรณีแทนตำแหน่ง</t>
  </si>
  <si>
    <t>ที่ว่างหรือการเลือกตั้ง สส. สว.</t>
  </si>
  <si>
    <t>จัดทำแผนชุมชน/</t>
  </si>
  <si>
    <t xml:space="preserve"> -เพื่อส่งเสริมให้ประชาชน</t>
  </si>
  <si>
    <t>เพื่อจ่ายเป็นค่าใช้จ่ายในการจัดทำแผน</t>
  </si>
  <si>
    <t>ประชาชนมีส่วนร่วมในการ</t>
  </si>
  <si>
    <t>แผนพัฒนา อบต.และ</t>
  </si>
  <si>
    <t>มีส่วนร่วมในการแก้ไขปัญหา</t>
  </si>
  <si>
    <t>ชุมชน/แผนพัฒนา อบต.และ</t>
  </si>
  <si>
    <t>พัฒนท้องถิ่น</t>
  </si>
  <si>
    <t>การจัดประชุมประชาคม</t>
  </si>
  <si>
    <t>และพัฒนาท้องถิ่น</t>
  </si>
  <si>
    <t>การจัดประชุมประชาคมแผนชุมชน/</t>
  </si>
  <si>
    <t xml:space="preserve">แผนชุมชน/แผนพัฒนา </t>
  </si>
  <si>
    <t xml:space="preserve">แผนพัฒนา อบต.ฯ </t>
  </si>
  <si>
    <t>อบต.ฯ</t>
  </si>
  <si>
    <t>ส่งเสริมการมีส่วนร่วม</t>
  </si>
  <si>
    <t>เพื่อแสดงออกถึงความจงรัก</t>
  </si>
  <si>
    <t>เพื่อจ่ายเป็นค่าใช้จ่ายตามโครงการ</t>
  </si>
  <si>
    <t>ประชาชนมีความรักชาติ</t>
  </si>
  <si>
    <t>ของประชาชน</t>
  </si>
  <si>
    <t xml:space="preserve">ปกป้องสถาบันสำคัญของชาติ </t>
  </si>
  <si>
    <t>รักสถาบัน มีความสามัคคี</t>
  </si>
  <si>
    <t xml:space="preserve"> -จัดกิจกรรมเสริมสร้างความปรองดอง</t>
  </si>
  <si>
    <t>ความสมานฉันท์ ลดปัญหาความ</t>
  </si>
  <si>
    <t>ขัดแย้งตามประกาศ (คสช.)</t>
  </si>
  <si>
    <t>อบต.เคลื่อนที่บริการ</t>
  </si>
  <si>
    <t xml:space="preserve"> เพื่ออำนวยความสะดวกแก่</t>
  </si>
  <si>
    <t>จัดหน่วยบริการเคลื่อนย้ายตาม</t>
  </si>
  <si>
    <t>ประชาชนในการรับบริการ</t>
  </si>
  <si>
    <t>อำนาจหน้าที่ หรือจัดบริการ</t>
  </si>
  <si>
    <t>ด้านต่างๆ จาก อบต.</t>
  </si>
  <si>
    <t>ส่งเสริมกิจกรรมอื่นที่</t>
  </si>
  <si>
    <t>เพื่อส่งเสริมการดำเนินงาน</t>
  </si>
  <si>
    <t>ประชาชนได้รับประโยชน์</t>
  </si>
  <si>
    <t>เป็นประโยชน์ต่ออบต.</t>
  </si>
  <si>
    <t xml:space="preserve">ตามนโยบาย ระเบียบ </t>
  </si>
  <si>
    <t>โครงการต่าง ๆ ที่เป็นประโยชน์ต่อ</t>
  </si>
  <si>
    <t>ในการดำเนินงานด้าน</t>
  </si>
  <si>
    <t>หนังสือสั่งการจากหน่วยงาน</t>
  </si>
  <si>
    <t>องค์กรปกครองส่วนท้องถิ่นตาม</t>
  </si>
  <si>
    <t>ต่าง ๆ</t>
  </si>
  <si>
    <t>กำกับดูแลที่เกี่ยวข้อง</t>
  </si>
  <si>
    <t>นโยบาย ระเบียบหนังสือสั่งการ</t>
  </si>
  <si>
    <t>ที่เกี่ยวข้อง</t>
  </si>
  <si>
    <t>การบริหารจัด</t>
  </si>
  <si>
    <t>การองค์กร</t>
  </si>
  <si>
    <t>มีประสิทธิภาพ</t>
  </si>
  <si>
    <t>โครงการฝึกอบรมให้ความรู้</t>
  </si>
  <si>
    <t>เพื่อสร้างจิตสำนึกที่ดี</t>
  </si>
  <si>
    <t>ฝึกอบรมให้ความรู้เรื่องการปราบ</t>
  </si>
  <si>
    <t>3 ครั้ง</t>
  </si>
  <si>
    <t>แก่ คณะผู้บริหาร สมาชิก</t>
  </si>
  <si>
    <t>ตระหนักถึงในการปฏิบัติ</t>
  </si>
  <si>
    <t>ปราม ทุจริต พฤติมิชอบ เรื่อง</t>
  </si>
  <si>
    <t>พนักงานส่วนตำบล</t>
  </si>
  <si>
    <t>หน้าที่ราชการ ให้เป็นไป</t>
  </si>
  <si>
    <t xml:space="preserve">ผลประโยชน์ทับซ้อน </t>
  </si>
  <si>
    <t>ตามมาตรฐาน คุณธรรม</t>
  </si>
  <si>
    <t xml:space="preserve">     ทำข้อมือ ข้อบังคับ ประมวล</t>
  </si>
  <si>
    <t>จริยธรรม กิจการบ้าน</t>
  </si>
  <si>
    <t xml:space="preserve">จริยธรรม </t>
  </si>
  <si>
    <t>เมืองที่ดี แก่ประชาชน</t>
  </si>
  <si>
    <t>ส่งบุคคลเข้าอบรม ปปช สถาบันฯ</t>
  </si>
  <si>
    <t>ส่งเสริมและพัฒนาประสิทธิ</t>
  </si>
  <si>
    <t>เพื่อให้การจัดเก็บรายได้</t>
  </si>
  <si>
    <t>จัดทำแผนที่ภาษีและประชาสัม</t>
  </si>
  <si>
    <t>ภาพการจัดเก็บรายได้</t>
  </si>
  <si>
    <t>ถูกต้องครบถ้วนและเป็น</t>
  </si>
  <si>
    <t>พันธ์ สำรวจ ปรับปรุง ข้อมูล</t>
  </si>
  <si>
    <t>ธรรม</t>
  </si>
  <si>
    <t>และจัดทำแผนที่ภาษีและทะเบียน</t>
  </si>
  <si>
    <t>ส่งเสริมการปลูกต้นไม้</t>
  </si>
  <si>
    <t>เพื่อลดปัญหาโลกร้อน</t>
  </si>
  <si>
    <t>ลดโลกร้อน</t>
  </si>
  <si>
    <t>สำ</t>
  </si>
  <si>
    <t>ปลูกต้นไม้ภายในตำบล</t>
  </si>
  <si>
    <t>นักปลัด</t>
  </si>
  <si>
    <t>ส่งเสริมการปลูกหญ้าแฝก</t>
  </si>
  <si>
    <t>เพื่อเป็นการอนุรักษ์ดิน</t>
  </si>
  <si>
    <t>ดินไม่พังถลาย</t>
  </si>
  <si>
    <t>และลดปัญหาการพัง</t>
  </si>
  <si>
    <t>ปลูกหญ้าแฝกภายในตำบล</t>
  </si>
  <si>
    <t>ทลายของดิน</t>
  </si>
  <si>
    <t>เนื่องในวันสำคัญต่างๆ</t>
  </si>
  <si>
    <t>ส่งเสริมอนุรักษ์ฟื้นฟู</t>
  </si>
  <si>
    <t>เพื่อเป็นการอนุรักษ์และ</t>
  </si>
  <si>
    <t>สิ่งแวดล้อม</t>
  </si>
  <si>
    <t>ฟื้นฟู สิ่งแวดล้อมในตำบล</t>
  </si>
  <si>
    <t>จัดกิจกรรมอนุรักษ์ ฟื้นฟู</t>
  </si>
  <si>
    <t>มีสิ่งแวดล้อม</t>
  </si>
  <si>
    <t>สิ่งแวดล้อมภายในตำบล</t>
  </si>
  <si>
    <t>ที่ดีไม่มีมลพิษ</t>
  </si>
  <si>
    <t>จัดซื้อ วัสดุการเกษตร</t>
  </si>
  <si>
    <t>เช่น เมล็ดพันธุ์ ปุ๋ย ฯลฯ</t>
  </si>
  <si>
    <t>ส่งเสริมและสนับสนุน</t>
  </si>
  <si>
    <t>เพื่อส่งเสริมให้ประชาชน</t>
  </si>
  <si>
    <t>ป่าชุมชนได้</t>
  </si>
  <si>
    <t>ดูแลรักษาป่าชุมชน</t>
  </si>
  <si>
    <t>มีส่วนร่วมในการดูแล</t>
  </si>
  <si>
    <t>จัดกิจกรรมในการดูแล</t>
  </si>
  <si>
    <t>รับการดูแล</t>
  </si>
  <si>
    <t>ป่าชุมชน</t>
  </si>
  <si>
    <t>รักษาป่าชุมชนภายในตำบล</t>
  </si>
  <si>
    <t>ส่งเสริมการใช้ปุ๋ยอินทรีย์</t>
  </si>
  <si>
    <t>เพื่ออนุรักษ์ดินและลด</t>
  </si>
  <si>
    <t>สภาพดินดีขึ้น</t>
  </si>
  <si>
    <t>ปัญหาดินเสื่อมสภาพ</t>
  </si>
  <si>
    <t>ใช้ปุ๋ยอินทรีย์/ผลิตปุ๋ยอิน</t>
  </si>
  <si>
    <t>ทรีย์ใช้ภายในตำบล</t>
  </si>
  <si>
    <t>รวมโครงการแนวทางที่ 3.2.1</t>
  </si>
  <si>
    <t>รวมงบประมาณแนวทางที่ 3.2.1</t>
  </si>
  <si>
    <t>เพื่ออุดหนุนการไฟฟ้า</t>
  </si>
  <si>
    <t>โครงการแข่งขันกีฬาและ</t>
  </si>
  <si>
    <t>นันทนาการผู้สูงอายุ</t>
  </si>
  <si>
    <t>ช่อดำดวนเกมส์</t>
  </si>
  <si>
    <t>เพื่อส่งเสริมให้ผู้สูงอายุได้มี</t>
  </si>
  <si>
    <t>โอกาสทำกิจกรรมร่วมกัน</t>
  </si>
  <si>
    <t>และใช้กิจกรรมการกีฬา</t>
  </si>
  <si>
    <t xml:space="preserve">เป็นการสร้างความรัก </t>
  </si>
  <si>
    <t>ผู้สูงอายุในตำบลวัฒนานคร</t>
  </si>
  <si>
    <t>และชมรม ผู้สูงอายุใน</t>
  </si>
  <si>
    <t xml:space="preserve">กิจกรรมทำ </t>
  </si>
  <si>
    <t>โครงการส่งเสริมการเรียน</t>
  </si>
  <si>
    <t>รู้สำหรับผู้สูงอายุและบุค</t>
  </si>
  <si>
    <t>คลที่เข้าสู่วัยผู้สูงอายุ</t>
  </si>
  <si>
    <t>(โรงเรียนผู้สูงอายุ)</t>
  </si>
  <si>
    <t>เพื่อเสริมสร้างการพัฒนา</t>
  </si>
  <si>
    <t>การพัฒนาตนเองและการเ</t>
  </si>
  <si>
    <t>เรียนรู้ตลอดชีวิตของผู้สูง</t>
  </si>
  <si>
    <t>อายุและผู้เข้าสู่วัยสูงอายุ</t>
  </si>
  <si>
    <t>ให้ความรู้ ความช่วยเหลือ</t>
  </si>
  <si>
    <t>ประชาชนด้านการส่งเสริม</t>
  </si>
  <si>
    <t>และพัฒนาคุณภาพชีวิต</t>
  </si>
  <si>
    <t>เพื่อการให้ความช่วยเหลือ</t>
  </si>
  <si>
    <t>การให้ความช่วยเหลือ</t>
  </si>
  <si>
    <t>พัฒนาชีวิต</t>
  </si>
  <si>
    <t>อปท สามารถให้ความช่วย</t>
  </si>
  <si>
    <t>เหลือประชาชนที่ได้รับความ</t>
  </si>
  <si>
    <t>เดือดร้อนได้</t>
  </si>
  <si>
    <t>การขับเคลื่อนปรัชญาเศรษ</t>
  </si>
  <si>
    <t xml:space="preserve">กิจพอเพียง </t>
  </si>
  <si>
    <t>โครงการเรียนรู้เศรษฐกิจ</t>
  </si>
  <si>
    <t>พอเพียง</t>
  </si>
  <si>
    <t>เพื่อเป็นแหล่งเรียนรู้</t>
  </si>
  <si>
    <t>จัดตั้งศูนย์การเรียนรู้</t>
  </si>
  <si>
    <t>เศรษฐกิจพอเพียง</t>
  </si>
  <si>
    <t>โครงการฝึกอบรมและ</t>
  </si>
  <si>
    <t>ระงับอัคคีภัย</t>
  </si>
  <si>
    <t>เพื่อให้ผู้เข้าอบรมมีความรู้และ</t>
  </si>
  <si>
    <t>ศักยภาพในการป้องกันภัย</t>
  </si>
  <si>
    <t>ฝึกอบรมและระงับอัคคีภัย</t>
  </si>
  <si>
    <t>หมู่</t>
  </si>
  <si>
    <t>รู้ในการป้องกัน</t>
  </si>
  <si>
    <t>และระงับอัคคีภัย</t>
  </si>
  <si>
    <t>ฝึกซ้อมแผนการป้องกัน</t>
  </si>
  <si>
    <t>และแก้ไขปัญหาอุทก</t>
  </si>
  <si>
    <t>ภัยและวาตภัย</t>
  </si>
  <si>
    <t>เพื่อให้ผู้เข้าอบรมมีความรู้</t>
  </si>
  <si>
    <t>และศักยภายในการป้องกันฯ</t>
  </si>
  <si>
    <t>ผู้นำชุมชน ชาวบ้าน พนักงาน สมาชิก</t>
  </si>
  <si>
    <t>อปพร</t>
  </si>
  <si>
    <t xml:space="preserve">โครงการ big cleaning </t>
  </si>
  <si>
    <t>day</t>
  </si>
  <si>
    <t>เพื่อพัฒนาพื้นที่ใน ศพด</t>
  </si>
  <si>
    <t>ให้มีความสะอาด ปลอด</t>
  </si>
  <si>
    <t>โรค</t>
  </si>
  <si>
    <t xml:space="preserve">จัดทำโครงการ big cleaning </t>
  </si>
  <si>
    <t>3 ศูนย์</t>
  </si>
  <si>
    <t>พื้นที่ ศพด มีความสะ</t>
  </si>
  <si>
    <t>อาด ปลอดโรค</t>
  </si>
  <si>
    <t>กิจกรรมเกี่ยวกับพระราช</t>
  </si>
  <si>
    <t>กรณียกิจ สถาบันพระมหา</t>
  </si>
  <si>
    <t xml:space="preserve">กษัตริย์ </t>
  </si>
  <si>
    <t>โครงการปฏิบัติธรรมเฉลิม</t>
  </si>
  <si>
    <t>พระเกียรติเนื่องในโอกาส</t>
  </si>
  <si>
    <t>มหามงคลของ พระบาท</t>
  </si>
  <si>
    <t>สมเด็จพระวชิรเกล้าเจ้าอยู่หัว</t>
  </si>
  <si>
    <t xml:space="preserve">1.ยุทธศาสตร์ที่ 1 การพัฒนาด้านการคมนาคม </t>
  </si>
  <si>
    <t>1.1 แผนงานการพัฒนาด้านคมนาคม</t>
  </si>
  <si>
    <t>2.ยุทธศาสตร์ ที่ 2 ประชาชนมีคุณภาพ</t>
  </si>
  <si>
    <t>2.1 การพัฒนาด้านความปลอดภัยและคุณภาพชีวิต</t>
  </si>
  <si>
    <t>2.2 การพัฒนาด้านการแก้ไขปัญหาความยากจนและการกระจายรายได้</t>
  </si>
  <si>
    <t>2.3 การบริการพื้นฐาน</t>
  </si>
  <si>
    <t>2.4 การพัฒนาด้านการศึกษา</t>
  </si>
  <si>
    <t>3.ถิ่นอุตสาหกรรมเกษตร</t>
  </si>
  <si>
    <t>3.1การจัดการทรัพยากรธรรมชาติและสิ่งแวดล้อม</t>
  </si>
  <si>
    <t xml:space="preserve">5.บริหารจัดการ </t>
  </si>
  <si>
    <t>ด้านการบริหารจัดการ</t>
  </si>
  <si>
    <t>ประชาชนมีคุณภาพ 2.4 การพัฒนาด้านการศึกษา ศาสนา วัฒนธรรมและการกีฬา</t>
  </si>
  <si>
    <t>จังหวัดเคลื่อนที่</t>
  </si>
  <si>
    <t xml:space="preserve">จัดทำ web site </t>
  </si>
  <si>
    <t>ประชาสัมพันธ์</t>
  </si>
  <si>
    <t>เพื่อให้มีช่องทาง ประชาสัม</t>
  </si>
  <si>
    <t>พันธ์การดำเนินงาน ของ</t>
  </si>
  <si>
    <t>อบต</t>
  </si>
  <si>
    <t>จัดทำ web site ประชาสัมพันธ์</t>
  </si>
  <si>
    <t>องค์กร 1 เว็บ</t>
  </si>
  <si>
    <t>1 เว็บ</t>
  </si>
  <si>
    <t>ประชาสัมพันธ์เข้า</t>
  </si>
  <si>
    <t>ถึงข้อมูลข่าวสารการ</t>
  </si>
  <si>
    <t>ดำเนินงาน</t>
  </si>
  <si>
    <t xml:space="preserve">สำหรับ โครงการที่เกินศักยภาพขององค์กรปกครองส่วนท้องถิ่น </t>
  </si>
  <si>
    <t xml:space="preserve">                                                                              รายละเอียดโครงการพัฒนา                                                                        แบบ ผ.02/1</t>
  </si>
  <si>
    <t>จัดกิจกรรมเกี่ยวกับพระ</t>
  </si>
  <si>
    <t xml:space="preserve">ราชกรณียกิจ </t>
  </si>
  <si>
    <t>จัดกิจกรรมปฏิบัติธรรม</t>
  </si>
  <si>
    <t>การปรับปรุงผังเมืองและแนวเขต</t>
  </si>
  <si>
    <t>เพื่อการพัฒนาเมืองให้สามารถ</t>
  </si>
  <si>
    <t xml:space="preserve">ดำเนินการวางระบบผังเมือง </t>
  </si>
  <si>
    <t>ระหว่างตำบล</t>
  </si>
  <si>
    <t>ใช้ประโยชน์ได้ อย่าง</t>
  </si>
  <si>
    <t>หรือดำเนินการอื่นที่เกี่ยวข้อง</t>
  </si>
  <si>
    <t>เหมาะสมและสอดคล้อง</t>
  </si>
  <si>
    <t>กับการพัฒนาในปัจจุบัน</t>
  </si>
  <si>
    <t>ประชาชนมีไฟ</t>
  </si>
  <si>
    <t xml:space="preserve">ฟ้าใช้ </t>
  </si>
  <si>
    <t>ไฟฟ้าใช้จำนวน</t>
  </si>
  <si>
    <t>ฟ้าใช้จำนวน</t>
  </si>
  <si>
    <t>ดูแลรักษาป่าไม้ชุมชน</t>
  </si>
  <si>
    <t xml:space="preserve">ปรับปรุงภูมิทัศน์ </t>
  </si>
  <si>
    <t>รวมโครงการฯ</t>
  </si>
  <si>
    <t>รวมเงินทั้งสิ้น</t>
  </si>
  <si>
    <t>เพื่อจัดกิจกรรมเกี่ยวกับพระ</t>
  </si>
  <si>
    <t>ราชกรณียกิจ สถาบันพระ</t>
  </si>
  <si>
    <t>มหากษัตริย์</t>
  </si>
  <si>
    <t>รวมจำนวนโครงการฯ</t>
  </si>
  <si>
    <t>รวมจำนวนเงินทั้งสิ้น</t>
  </si>
  <si>
    <t xml:space="preserve">วันเฉลิมพระชนมพรรษา สมเด็จพระนางเจ้าสุทิดา </t>
  </si>
  <si>
    <t>พัชรสุธาพิมลลักษณ พระบรมราชินี - 3 มิถุนายน .</t>
  </si>
  <si>
    <t>ค่าจ้างเหมาบริการ</t>
  </si>
  <si>
    <t xml:space="preserve">  ผ.01</t>
  </si>
  <si>
    <t>รวมโครงการทั้งสิ้น</t>
  </si>
  <si>
    <t>รวมจำนวนโครงการทั้งสิ้น</t>
  </si>
  <si>
    <t>มีเครื่องตรวจ</t>
  </si>
  <si>
    <t>ที่ออกกำลัง</t>
  </si>
  <si>
    <t>กาย</t>
  </si>
  <si>
    <t>1.2 การพัฒนาระบบจราจร</t>
  </si>
  <si>
    <t>1.3 การส่งเสริมผังเมืองรวม</t>
  </si>
  <si>
    <t>รวมจำนวนโครงการ</t>
  </si>
  <si>
    <t>รวมจำนวนเงิน</t>
  </si>
  <si>
    <t>สำหรับภายในตำบล</t>
  </si>
  <si>
    <t>ออกรังวัด ที่สาธารณะ</t>
  </si>
  <si>
    <t>มีป่าไม้เพิ่มขึ้น</t>
  </si>
  <si>
    <t>ภูมิทัศน์  สวยงาม</t>
  </si>
  <si>
    <t>ส่งเสริมพันธ์ข้าว</t>
  </si>
  <si>
    <t>ออกรังวัดที่สาธารณะ</t>
  </si>
  <si>
    <t>รวมจำนวนเงินตามยุทธศาสตร์ที่ 2</t>
  </si>
  <si>
    <t>2.3 แนวทางการพัฒนา จัดหาแหล่งน้ำเพื่ออุปโภค บริโภค สถานที่ท่องเที่ยว สนามกีฬา สถานที่พักผ่อน สวนสาธารณะ</t>
  </si>
  <si>
    <t>รวมจำนวนโครงการ ตามยุทธศาสตร์ที่ 1</t>
  </si>
  <si>
    <t>ซ่อมแซมถนน เส้นไปฝายน้ำล้น</t>
  </si>
  <si>
    <t>สนับสนุนหมู่บ้าน/ชุมชน</t>
  </si>
  <si>
    <t>เพื่อสนับสนุนหมู่บ้าน/ชุมชน</t>
  </si>
  <si>
    <t>บริหารจัดการขยะมูลฝอย</t>
  </si>
  <si>
    <t>อุดหนุนสำนักงานท้องถิ่นจังหวัด</t>
  </si>
  <si>
    <t>สระแก้ว</t>
  </si>
  <si>
    <t>สำนักงาน</t>
  </si>
  <si>
    <t>อุดหนุนวันท้องถิ่นไทย</t>
  </si>
  <si>
    <t>เพื่ออุดหนุนวันท้องถิ่นไทย</t>
  </si>
  <si>
    <t>รายการจัดการแข่งขันกีฬาของ</t>
  </si>
  <si>
    <t>องค์กรปกครองส่วนท้องถิ่นและ</t>
  </si>
  <si>
    <t>การจัดการแข่งขันกีฬาระหว่าง</t>
  </si>
  <si>
    <t>อปท. 18 มีนาคม 2563</t>
  </si>
  <si>
    <t>ป้องกันบำบัดและฝึก</t>
  </si>
  <si>
    <t>อาชีพ</t>
  </si>
  <si>
    <t>เพื่อป้องกันและฝึกอาชีพ</t>
  </si>
  <si>
    <t>รายการป้องกันบำบัดและฝึกอาชีพ</t>
  </si>
  <si>
    <t>ตามโครงการป้องกันและแก้ไข</t>
  </si>
  <si>
    <t>ปัญหายาเสพติดในเขตพื้นที่</t>
  </si>
  <si>
    <t xml:space="preserve">อปท. </t>
  </si>
  <si>
    <t>กองการ</t>
  </si>
  <si>
    <t>ศึกษา</t>
  </si>
  <si>
    <t>อนุรักษ์พันธุกรรมพืชอัน</t>
  </si>
  <si>
    <t>เนื่องมาจากพระราชดำริ</t>
  </si>
  <si>
    <t>เพื่ออนุรักษ์พันธุกรรมพืช</t>
  </si>
  <si>
    <t>ทำโครงการอนุรักษ์</t>
  </si>
  <si>
    <t>พันธุกรรมพืช</t>
  </si>
  <si>
    <t>โครงการจัดทำธนาคาร</t>
  </si>
  <si>
    <t>น้ำใต้ดิน</t>
  </si>
  <si>
    <t>เพื่อจัดทำธนาคารน้ำใต้ดิน</t>
  </si>
  <si>
    <t>จัดทำธนาคารน้ำใต้ดิน</t>
  </si>
  <si>
    <t>โครงการ 1 อปท 1</t>
  </si>
  <si>
    <t>ถนนใส่ใจสิ่งแวดล้อม</t>
  </si>
  <si>
    <t>ถนนใส่ใจสิ่งแวดล้อมของ อปท</t>
  </si>
  <si>
    <t>โครงการถนนใส่ใจสิ่งแวดล้อม</t>
  </si>
  <si>
    <t>ส่งเสริมการเรียนรู้ของเด็ก</t>
  </si>
  <si>
    <t>ปฐมวัย</t>
  </si>
  <si>
    <t>เพื่อส่งเสริมการเรียนรู้ของ</t>
  </si>
  <si>
    <t>เด็กรับการเรียนรู้ ส่งเสริม</t>
  </si>
  <si>
    <t>(สนามกีฬาสร้างปัญญา)</t>
  </si>
  <si>
    <t>โครงการส่งเสริมกิจ</t>
  </si>
  <si>
    <t>กรรมเฉลิมพระเกียรติ</t>
  </si>
  <si>
    <t>เพื่อโครงการส่งเสริมกิจกรรม</t>
  </si>
  <si>
    <t>เฉลิมพระเกียรติ</t>
  </si>
  <si>
    <t>โครงการส่งเสริมกิจกรรมเฉลิม</t>
  </si>
  <si>
    <t>พระเกียรติ</t>
  </si>
  <si>
    <t>ลดปริมาณขยะมูลฝอย</t>
  </si>
  <si>
    <t>เข้าร่วมกิจกรรมของ อปท</t>
  </si>
  <si>
    <t>ประชาชนได้เข้ารับบำบัด</t>
  </si>
  <si>
    <t>และฝึกอาชีพ</t>
  </si>
  <si>
    <t>ประชาชนมีน้ำไว้ใช้ใน</t>
  </si>
  <si>
    <t>หน้าแล้ง</t>
  </si>
  <si>
    <t>ประชาชนมีถนนที่สวยงาม</t>
  </si>
  <si>
    <t>ประชาชนได้มีโอกาสเฉลิม</t>
  </si>
  <si>
    <t xml:space="preserve">พระเกียรติ </t>
  </si>
  <si>
    <t>อุดหนุนส่วนราชการ</t>
  </si>
  <si>
    <t>ศูนย์ต่อสู้เพื่อเอาชนะยาเสพติด</t>
  </si>
  <si>
    <t>โครงการป้องกันและแก้ไขปัญหา</t>
  </si>
  <si>
    <t>ยาเสพติด</t>
  </si>
  <si>
    <t>ความเข็ม</t>
  </si>
  <si>
    <t>แข็งของ</t>
  </si>
  <si>
    <t>และโครงการห้องน้ำสะอาด</t>
  </si>
  <si>
    <t>0.2 ม ปริมาณคอนกรีต 698 ตรม</t>
  </si>
  <si>
    <t>ก่อสร้างถนน (เส้นทางออก</t>
  </si>
  <si>
    <t xml:space="preserve">ไปถึง ทางออกถนนดำ </t>
  </si>
  <si>
    <t>ม.6 ม.8  ม.1 คลองตาออด</t>
  </si>
  <si>
    <t>ขยายเขตไฟฟ้า</t>
  </si>
  <si>
    <t xml:space="preserve">ดันต่ำ 1 </t>
  </si>
  <si>
    <t>อุดหนุนการไฟฟ้าส่วนภูมิภาค</t>
  </si>
  <si>
    <t>อำเภอวัฒนานคร</t>
  </si>
  <si>
    <t>อุดหนุนการไฟฟ้า ขยายเขตไฟฟ้า</t>
  </si>
  <si>
    <t>ขยายเขตแรงดัน ต่ำ ม1-ม.14</t>
  </si>
  <si>
    <t>อุดหนุนการประปา ส่วนภูมิภาค</t>
  </si>
  <si>
    <t>เพื่ออุดหนุนการประปาส่วน</t>
  </si>
  <si>
    <t>ภูมิภาคอำเภอวัฒนานคร ใน</t>
  </si>
  <si>
    <t>การขยายเขตนำประปา</t>
  </si>
  <si>
    <t>14 น้ำประปา</t>
  </si>
  <si>
    <t>การจัดทำแนวเขตที่ดิน ที่สา</t>
  </si>
  <si>
    <t>ธารณประโยชน์ การรางวัด</t>
  </si>
  <si>
    <t>ที่ดินสาธารณประโยชน์</t>
  </si>
  <si>
    <t>การจัดทำแนวเขต</t>
  </si>
  <si>
    <t>ที่ดินมีแนวเขตที่ชัดเจน</t>
  </si>
  <si>
    <t>ร่างกายที่</t>
  </si>
  <si>
    <t>ประชาชนมีสุขภาพที่</t>
  </si>
  <si>
    <t>แข็งแรง</t>
  </si>
  <si>
    <t>สร้างสังคมคุณภาพ</t>
  </si>
  <si>
    <t>ผู้นำชุมชน ผู้นำสตรี ผู้นำกลุ่ม</t>
  </si>
  <si>
    <t>ต่างๆ</t>
  </si>
  <si>
    <t>ให้ประชาชนมีแหล่งเรียน</t>
  </si>
  <si>
    <t>รู้ใช้ชีวิตแบบเศรษฐกิจ</t>
  </si>
  <si>
    <t>ติดตั้งเครื่องกรองน้ำ</t>
  </si>
  <si>
    <t>จุดที่ 2 จำนวน 5 ท่อน</t>
  </si>
  <si>
    <t xml:space="preserve">วางท่อน้ำขนาดใหญ่ </t>
  </si>
  <si>
    <t>ป้องกันน้ำท่วมขังภาย</t>
  </si>
  <si>
    <t>เพื่อวางซ่อมแซมฝาย</t>
  </si>
  <si>
    <t>น้ำล้น</t>
  </si>
  <si>
    <t>มีฝายน้ำล้นสำหรับเก็บกักน้ำ</t>
  </si>
  <si>
    <t>เพื่อก่อสร้าง</t>
  </si>
  <si>
    <t>ไม่มีน้ำเสียท่วมขังหมู่</t>
  </si>
  <si>
    <t>ไม่มีน้ำท่วมขัง</t>
  </si>
  <si>
    <t>เพื่อวางท่อกลางถนน</t>
  </si>
  <si>
    <t>เพื่อลอกคลอง</t>
  </si>
  <si>
    <t>เพื่อทำร่องระบายน้ำ</t>
  </si>
  <si>
    <t>ไม่มีนำท่วมขัง</t>
  </si>
  <si>
    <t>แนวทาง บ้านพร้าว</t>
  </si>
  <si>
    <t xml:space="preserve"> -เพื่อจ่ายเป็นค่าใช้จ่ายในก่อสร้าง</t>
  </si>
  <si>
    <t>วันเฉลิมพระชนมพรรษา</t>
  </si>
  <si>
    <t>สมเด็จพระนางเจ้า</t>
  </si>
  <si>
    <t>สิริกิติ์พระบรมราชินีนาถ</t>
  </si>
  <si>
    <t>ประชาชนได้มีโอกาส</t>
  </si>
  <si>
    <t xml:space="preserve">เฉลิมพระเกียรติ </t>
  </si>
  <si>
    <t>อุดหนุนกิจกรรมเฉลิมพระเกียรติ</t>
  </si>
  <si>
    <t>อุดหนุนสร้างพุทธมณ</t>
  </si>
  <si>
    <t xml:space="preserve">ฑลสระแก้ว </t>
  </si>
  <si>
    <t>เพื่ออุดหนุนการสร้างพุทธมณ</t>
  </si>
  <si>
    <t>โครงการสร้างพุทธมณฑล</t>
  </si>
  <si>
    <t>รวมจำนวนเงินตามยุทธศาสตร์ที่ 1</t>
  </si>
  <si>
    <t xml:space="preserve">                                                                              รายละเอียดโครงการพัฒนา                                                                 แบบ ผ.02</t>
  </si>
  <si>
    <t>ศูนย์ปฏิบัติการทางถนน</t>
  </si>
  <si>
    <t>เพื่อจัดตั้งศูนย์ปฏิบัติการทาง</t>
  </si>
  <si>
    <t>ถนน</t>
  </si>
  <si>
    <t>จัดตั้งศูนย์ปฏิบัติการทางถนน</t>
  </si>
  <si>
    <t>ให้ความช่วยเหลือ</t>
  </si>
  <si>
    <t>ศูนย์ปฏิบ้ติการ</t>
  </si>
  <si>
    <t>ทางถนน</t>
  </si>
  <si>
    <t>เสียงตามสาย</t>
  </si>
  <si>
    <t>จำนวนลูกระนาด</t>
  </si>
  <si>
    <t>คอนกรีต</t>
  </si>
  <si>
    <t>ถนน คสล</t>
  </si>
  <si>
    <t>ถนนลูกรัง</t>
  </si>
  <si>
    <t>คสล ที่เพิ่ม</t>
  </si>
  <si>
    <t>ขึ้น</t>
  </si>
  <si>
    <t>จำนวน ถนน</t>
  </si>
  <si>
    <t xml:space="preserve">ลาดยาง </t>
  </si>
  <si>
    <t>ลูกรังที่</t>
  </si>
  <si>
    <t>เพิ่มขึ้น</t>
  </si>
  <si>
    <t>จำนวนไฟฟ้า</t>
  </si>
  <si>
    <t>มีการวาง</t>
  </si>
  <si>
    <t>ระบบผังเมือง</t>
  </si>
  <si>
    <t>จำนวนประชา</t>
  </si>
  <si>
    <t>ชนที่ได้รับ</t>
  </si>
  <si>
    <t>อุปกรณ์</t>
  </si>
  <si>
    <t>เครื่องออก</t>
  </si>
  <si>
    <t>กำลังกาย</t>
  </si>
  <si>
    <t>ที่ฝึกอบรม</t>
  </si>
  <si>
    <t>จิตอาสา</t>
  </si>
  <si>
    <t>กระจกนูน</t>
  </si>
  <si>
    <t>กล้องวงจร</t>
  </si>
  <si>
    <t>ปิดเพิ่มขึ้น</t>
  </si>
  <si>
    <t>จำนวนโครง</t>
  </si>
  <si>
    <t>การที่เพิ่มขึ้น</t>
  </si>
  <si>
    <t>การปรับปรุง</t>
  </si>
  <si>
    <t>ซ่อมแซม</t>
  </si>
  <si>
    <t>โครงการที่</t>
  </si>
  <si>
    <t>ได้รับความ</t>
  </si>
  <si>
    <t xml:space="preserve">ผู้สูงอายุ ผู้พิการ ผู้ป่วย </t>
  </si>
  <si>
    <t>เอดส์ และประชาชน</t>
  </si>
  <si>
    <t>ฝายที่เพิ่ม</t>
  </si>
  <si>
    <t>ท่อระบาย</t>
  </si>
  <si>
    <t>น้ำที่เพิ่มขึ้น</t>
  </si>
  <si>
    <t>ฝายน้ำล้น</t>
  </si>
  <si>
    <t>ที่มีน้ำประ</t>
  </si>
  <si>
    <t>ปา ใช้เพิ่มขึ้น</t>
  </si>
  <si>
    <t>เครื่องกรอง</t>
  </si>
  <si>
    <t>น้ำที่</t>
  </si>
  <si>
    <t>รางระบาย</t>
  </si>
  <si>
    <t>ร่องระบาย</t>
  </si>
  <si>
    <t>ฝายน้ำลอด</t>
  </si>
  <si>
    <t>คลองที่</t>
  </si>
  <si>
    <t>คลองสาธา</t>
  </si>
  <si>
    <t>รณะที่เพิ่ม</t>
  </si>
  <si>
    <t>ประปาที่</t>
  </si>
  <si>
    <t>ระบบน้ำ</t>
  </si>
  <si>
    <t>สระน้ำ</t>
  </si>
  <si>
    <t>ปา เพิ่มขึ้น</t>
  </si>
  <si>
    <t>ท่อน้ำทิ้ง</t>
  </si>
  <si>
    <t>สาธารณะ</t>
  </si>
  <si>
    <t>คลองแก้ม</t>
  </si>
  <si>
    <t>ลิง ที่เพิ่มขึ้น</t>
  </si>
  <si>
    <t>จำนวนท่อ</t>
  </si>
  <si>
    <t>ระบายน้ำ</t>
  </si>
  <si>
    <t>จำนวนสระ</t>
  </si>
  <si>
    <t>มีน้ำเพิ่มขึ้น</t>
  </si>
  <si>
    <t xml:space="preserve">                                                                              รายละเอียดโครงการพัฒนา                                                                  แบบ ผ.02</t>
  </si>
  <si>
    <t>อ่างแก้มลิง</t>
  </si>
  <si>
    <t xml:space="preserve">ก่อสร้างถนน ซ.ท่าดินทราย </t>
  </si>
  <si>
    <t xml:space="preserve">จากบ้านตาตู้ตรงไปเชื่อม </t>
  </si>
  <si>
    <t>กับซอยหนองไม้เคน</t>
  </si>
  <si>
    <t>ถนน ลูกรัง</t>
  </si>
  <si>
    <t>เพื่อซ่อมแซม/ขยายเขตเสียง</t>
  </si>
  <si>
    <t>จำนวนหอ</t>
  </si>
  <si>
    <t>กระจายข่าว</t>
  </si>
  <si>
    <t>จำนวนเสียง</t>
  </si>
  <si>
    <t>ตามสายที่</t>
  </si>
  <si>
    <t>จำนวนประปา</t>
  </si>
  <si>
    <t>กิจกรรมที่</t>
  </si>
  <si>
    <t xml:space="preserve">อำเภอเคลื่อนที่ </t>
  </si>
  <si>
    <t>มีการจัด อบต/อำเภอ</t>
  </si>
  <si>
    <t xml:space="preserve">จังหวัดเคลื่อนที่ </t>
  </si>
  <si>
    <t xml:space="preserve">โครงการตามแผนงาน </t>
  </si>
  <si>
    <t>หนูน้อยสู่โลกกว้าง</t>
  </si>
  <si>
    <t>ส่งเสริมนันทนาการเด็ก</t>
  </si>
  <si>
    <t>จัดกิจกรรมของ ศพด</t>
  </si>
  <si>
    <t>วันเด็กแห่งชาติ</t>
  </si>
  <si>
    <t>รวมโครงการตามยุทธศาสตร์ที่ 2</t>
  </si>
  <si>
    <t>พัฒนาคุณภาพชีวิต ฯลฯ</t>
  </si>
  <si>
    <t>โครงการตามแผนงาน</t>
  </si>
  <si>
    <t>ถนน คสล หนองไม้แก้ว</t>
  </si>
  <si>
    <t>/หนองไม้แก้ว ฯลฯ</t>
  </si>
  <si>
    <t>ถนน คสล ม.6 ในตำบล</t>
  </si>
  <si>
    <t>อบรมขับขี่ปลอดภัย</t>
  </si>
  <si>
    <t>รักษาวินัยจราจร</t>
  </si>
  <si>
    <t>เพื่อจัดทำโครงการฯ อบรม</t>
  </si>
  <si>
    <t>ขับขี่ปลอดภัยรักษาวินัยจราจร</t>
  </si>
  <si>
    <t>ป้องกันและลดอุบัติเหตุ</t>
  </si>
  <si>
    <t>ทางถนนช่วงเทศกาล</t>
  </si>
  <si>
    <t>เพื่อจัดทำโครงการป้องกันและ</t>
  </si>
  <si>
    <t>ลดอุบัติเหตุทางถนนช่วงเทศกาล</t>
  </si>
  <si>
    <t>ป้องกันและลดอุบัติเหตุช่วงเทศกาล</t>
  </si>
  <si>
    <t>ปีใหม่ - สงกรานต์</t>
  </si>
  <si>
    <t>ขยายเขตน้ำประปา ม.1 - ม.14</t>
  </si>
  <si>
    <t>งานประเพณี</t>
  </si>
  <si>
    <t>เพื่อจัดงานประเพณีสำคึญ</t>
  </si>
  <si>
    <t>ประเพณีสงกรานต์</t>
  </si>
  <si>
    <t>ประเพณีแห่พระบรมสารีริกธาตุ</t>
  </si>
  <si>
    <t>ประเพณีเข้าพรรษา ออกพรรษา</t>
  </si>
  <si>
    <t>โครงการจัดการแข่งขัน</t>
  </si>
  <si>
    <t>กีฬา ภายในตำบล</t>
  </si>
  <si>
    <t>เพื่อจัดแข่งขันกีฬาต่างๆ</t>
  </si>
  <si>
    <t>แข่งกีฬาฟุตวอล</t>
  </si>
  <si>
    <t xml:space="preserve">แข่งกีฬาฟุตบอลเข้าพรรษา </t>
  </si>
  <si>
    <t xml:space="preserve">ออกพรรษา/กีฬาต่อต้านยาเสพติด </t>
  </si>
  <si>
    <t>14 หมู่</t>
  </si>
  <si>
    <t xml:space="preserve">จัดกิจกรรมของ </t>
  </si>
  <si>
    <t>จัดงานประเพณีสำคัญต่างๆ</t>
  </si>
  <si>
    <t>ภายในตำบล/อำเภอ</t>
  </si>
  <si>
    <t>กีฬาวอลเลย์บอล ฯลฯ</t>
  </si>
  <si>
    <t>อุดหนุนสถานีตำรวจภูธรวัฒนานคร</t>
  </si>
  <si>
    <t>15 หมู่</t>
  </si>
  <si>
    <t>เงินอุดหนุนส่วนราชการ</t>
  </si>
  <si>
    <t>เพื่อจ่ายเป็นเงินอุดหนุน</t>
  </si>
  <si>
    <t>โรงเรียน</t>
  </si>
  <si>
    <t>เพื่อสนับสนุน ค่าอาหาร</t>
  </si>
  <si>
    <t xml:space="preserve">กลางวัน </t>
  </si>
  <si>
    <t>กาย ม.13 ม.14</t>
  </si>
  <si>
    <t>ภายในหมู่บ้าน ตำบล</t>
  </si>
  <si>
    <t>โครงการป้องกันและควบ</t>
  </si>
  <si>
    <t>คุมโรคพิษสุนัขบ้า/โครง</t>
  </si>
  <si>
    <t>การผ่าตัดทำหมันสุนัข</t>
  </si>
  <si>
    <t>และแมวของ อบต</t>
  </si>
  <si>
    <t>ป้องกันและควบคุมโรคพิษสุนัขบ้า</t>
  </si>
  <si>
    <t>จำนวนหมา</t>
  </si>
  <si>
    <t>แมว ที่ได้รับ</t>
  </si>
  <si>
    <t>การผ่าตัด</t>
  </si>
  <si>
    <t>ทำหมัน</t>
  </si>
  <si>
    <t>ปลอดภัยจาก</t>
  </si>
  <si>
    <t>โรคพิษสุนัข</t>
  </si>
  <si>
    <t>บ้า</t>
  </si>
  <si>
    <t xml:space="preserve">จัดทำหมันสุนัข แมว </t>
  </si>
  <si>
    <t xml:space="preserve">อบรม อสม </t>
  </si>
  <si>
    <t>เพื่ออบรม อสม ให้มีความรู้</t>
  </si>
  <si>
    <t>ในการรณรงค์ป้องกันโรคไข้เลือด</t>
  </si>
  <si>
    <t xml:space="preserve">ออก </t>
  </si>
  <si>
    <t>จัดอบรม อสม ในการป้องกันโรคไข้เลือด</t>
  </si>
  <si>
    <t>จำนวน อสม</t>
  </si>
  <si>
    <t>ที่ได้อบรม</t>
  </si>
  <si>
    <t>ประชาชนได้</t>
  </si>
  <si>
    <t>ไข้เลือดออก</t>
  </si>
  <si>
    <t>โครงการบิ๊กคลีนนี่งเดย์</t>
  </si>
  <si>
    <t>ประชารัฐไร้ขยะ</t>
  </si>
  <si>
    <t>ป้องกันแก้ไขปัญหา</t>
  </si>
  <si>
    <t>โรคระบาด</t>
  </si>
  <si>
    <t xml:space="preserve">โรคระบาด </t>
  </si>
  <si>
    <t>/โรคติดต่อ</t>
  </si>
  <si>
    <t>เพื่อรณรงค์ป้องกันแก้ไขปัญหา</t>
  </si>
  <si>
    <t>โรคระบาดหรืออันตรายจากเชื้อโรค</t>
  </si>
  <si>
    <t>จำนวนประ</t>
  </si>
  <si>
    <t>ชาชนที่</t>
  </si>
  <si>
    <t>ปลอดภัย</t>
  </si>
  <si>
    <t>จำนวนหมู่</t>
  </si>
  <si>
    <t>บ้านที่ได้รับ</t>
  </si>
  <si>
    <t>ทำโครงการ</t>
  </si>
  <si>
    <t>เพื่อรณรงค์จัดทำโครงการบิ๊กคลีน</t>
  </si>
  <si>
    <t>นิ่งเดย์</t>
  </si>
  <si>
    <t>จัดทำความสะอาดหมู่บ้าน เพื่อปลอดเชื้อ</t>
  </si>
  <si>
    <t>จัดทำโครงการป้องกันแก้ไขปัญหาโรคระบาด</t>
  </si>
  <si>
    <t>เพื่อจัดทำโครงการประชารัฐไร้ขยะ</t>
  </si>
  <si>
    <t>แยกขยะได้</t>
  </si>
  <si>
    <t>อย่างถูกต้อง</t>
  </si>
  <si>
    <t>ร่วมกับหน่วยงานอื่นเพื่อบริการประชาชน</t>
  </si>
  <si>
    <t>การจัดกิจกรรม 'งานกาชาด</t>
  </si>
  <si>
    <t xml:space="preserve">มหาภูมิพลอดุลเดชบรมนาถบพิตร  </t>
  </si>
  <si>
    <t>ภักดีต่อสถาบัน และมีความสามัคคี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</si>
</sst>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?_-;_-@_-"/>
    <numFmt numFmtId="190" formatCode="_(* #,##0.00_);_(* \(#,##0.00\);_(* &quot;-&quot;??_);_(@_)"/>
    <numFmt numFmtId="191" formatCode="_(* #,##0_);_(* \(#,##0\);_(* &quot;-&quot;??_);_(@_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#,##0_ ;\-#,##0\ "/>
    <numFmt numFmtId="202" formatCode="0.0"/>
  </numFmts>
  <fonts count="120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IT๙"/>
      <family val="2"/>
    </font>
    <font>
      <sz val="11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10"/>
      <name val="TH SarabunPSK"/>
      <family val="2"/>
    </font>
    <font>
      <sz val="13"/>
      <color indexed="8"/>
      <name val="TH SarabunIT๙"/>
      <family val="2"/>
    </font>
    <font>
      <sz val="14"/>
      <color indexed="40"/>
      <name val="TH SarabunPSK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4"/>
      <color indexed="17"/>
      <name val="TH SarabunPSK"/>
      <family val="2"/>
    </font>
    <font>
      <sz val="15"/>
      <color indexed="40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9"/>
      <name val="TH SarabunPSK"/>
      <family val="2"/>
    </font>
    <font>
      <b/>
      <sz val="11"/>
      <color indexed="8"/>
      <name val="TH SarabunPSK"/>
      <family val="2"/>
    </font>
    <font>
      <sz val="16"/>
      <color indexed="22"/>
      <name val="TH SarabunPSK"/>
      <family val="2"/>
    </font>
    <font>
      <sz val="15"/>
      <color indexed="22"/>
      <name val="TH SarabunPSK"/>
      <family val="2"/>
    </font>
    <font>
      <sz val="12"/>
      <color indexed="22"/>
      <name val="TH SarabunPSK"/>
      <family val="2"/>
    </font>
    <font>
      <sz val="13"/>
      <color indexed="22"/>
      <name val="TH SarabunPSK"/>
      <family val="2"/>
    </font>
    <font>
      <sz val="14"/>
      <color indexed="22"/>
      <name val="TH SarabunPSK"/>
      <family val="2"/>
    </font>
    <font>
      <sz val="10"/>
      <color indexed="22"/>
      <name val="TH SarabunPSK"/>
      <family val="2"/>
    </font>
    <font>
      <sz val="13.5"/>
      <color indexed="8"/>
      <name val="TH SarabunPSK"/>
      <family val="2"/>
    </font>
    <font>
      <sz val="12"/>
      <color indexed="8"/>
      <name val="TH SarabunIT๙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b/>
      <sz val="12"/>
      <color theme="1"/>
      <name val="TH SarabunPSK"/>
      <family val="2"/>
    </font>
    <font>
      <sz val="15"/>
      <color rgb="FFFF0000"/>
      <name val="TH SarabunPSK"/>
      <family val="2"/>
    </font>
    <font>
      <sz val="14"/>
      <color rgb="FF000000"/>
      <name val="TH SarabunIT๙"/>
      <family val="2"/>
    </font>
    <font>
      <sz val="14"/>
      <color rgb="FF000000"/>
      <name val="TH SarabunPSK"/>
      <family val="2"/>
    </font>
    <font>
      <sz val="13"/>
      <color rgb="FF000000"/>
      <name val="TH SarabunIT๙"/>
      <family val="2"/>
    </font>
    <font>
      <sz val="14"/>
      <color rgb="FF00B0F0"/>
      <name val="TH SarabunPSK"/>
      <family val="2"/>
    </font>
    <font>
      <sz val="16"/>
      <color rgb="FFC00000"/>
      <name val="TH SarabunPSK"/>
      <family val="2"/>
    </font>
    <font>
      <sz val="14"/>
      <color theme="1"/>
      <name val="TH SarabunIT๙"/>
      <family val="2"/>
    </font>
    <font>
      <sz val="16"/>
      <color rgb="FF00B050"/>
      <name val="TH SarabunPSK"/>
      <family val="2"/>
    </font>
    <font>
      <sz val="14"/>
      <color rgb="FF00B050"/>
      <name val="TH SarabunPSK"/>
      <family val="2"/>
    </font>
    <font>
      <sz val="15"/>
      <color rgb="FF00B0F0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0"/>
      <name val="TH SarabunPSK"/>
      <family val="2"/>
    </font>
    <font>
      <b/>
      <sz val="11"/>
      <color theme="1"/>
      <name val="TH SarabunPSK"/>
      <family val="2"/>
    </font>
    <font>
      <sz val="16"/>
      <color theme="0" tint="-0.04997999966144562"/>
      <name val="TH SarabunPSK"/>
      <family val="2"/>
    </font>
    <font>
      <sz val="15"/>
      <color theme="0" tint="-0.04997999966144562"/>
      <name val="TH SarabunPSK"/>
      <family val="2"/>
    </font>
    <font>
      <sz val="12"/>
      <color theme="0" tint="-0.04997999966144562"/>
      <name val="TH SarabunPSK"/>
      <family val="2"/>
    </font>
    <font>
      <sz val="13"/>
      <color theme="0" tint="-0.04997999966144562"/>
      <name val="TH SarabunPSK"/>
      <family val="2"/>
    </font>
    <font>
      <sz val="14"/>
      <color theme="0" tint="-0.04997999966144562"/>
      <name val="TH SarabunPSK"/>
      <family val="2"/>
    </font>
    <font>
      <sz val="10"/>
      <color theme="0" tint="-0.04997999966144562"/>
      <name val="TH SarabunPSK"/>
      <family val="2"/>
    </font>
    <font>
      <sz val="13.5"/>
      <color theme="1"/>
      <name val="TH SarabunPSK"/>
      <family val="2"/>
    </font>
    <font>
      <sz val="12"/>
      <color theme="1"/>
      <name val="TH SarabunIT๙"/>
      <family val="2"/>
    </font>
    <font>
      <sz val="12"/>
      <color rgb="FF000000"/>
      <name val="TH SarabunIT๙"/>
      <family val="2"/>
    </font>
    <font>
      <sz val="14"/>
      <color theme="0" tint="-0.1499900072813034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8" fontId="2" fillId="0" borderId="10" xfId="38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91" fontId="3" fillId="0" borderId="11" xfId="38" applyNumberFormat="1" applyFont="1" applyBorder="1" applyAlignment="1">
      <alignment horizontal="center"/>
    </xf>
    <xf numFmtId="188" fontId="3" fillId="0" borderId="11" xfId="38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91" fontId="2" fillId="0" borderId="12" xfId="38" applyNumberFormat="1" applyFont="1" applyBorder="1" applyAlignment="1">
      <alignment horizontal="center"/>
    </xf>
    <xf numFmtId="188" fontId="2" fillId="0" borderId="12" xfId="38" applyNumberFormat="1" applyFont="1" applyBorder="1" applyAlignment="1">
      <alignment horizontal="center"/>
    </xf>
    <xf numFmtId="191" fontId="2" fillId="0" borderId="11" xfId="38" applyNumberFormat="1" applyFont="1" applyBorder="1" applyAlignment="1">
      <alignment horizontal="center"/>
    </xf>
    <xf numFmtId="188" fontId="2" fillId="0" borderId="11" xfId="38" applyNumberFormat="1" applyFont="1" applyBorder="1" applyAlignment="1">
      <alignment horizontal="center"/>
    </xf>
    <xf numFmtId="191" fontId="2" fillId="0" borderId="10" xfId="38" applyNumberFormat="1" applyFont="1" applyBorder="1" applyAlignment="1">
      <alignment horizontal="center"/>
    </xf>
    <xf numFmtId="188" fontId="2" fillId="0" borderId="10" xfId="38" applyNumberFormat="1" applyFont="1" applyBorder="1" applyAlignment="1">
      <alignment horizontal="center"/>
    </xf>
    <xf numFmtId="191" fontId="2" fillId="0" borderId="15" xfId="38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88" fontId="5" fillId="0" borderId="12" xfId="38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8" fontId="2" fillId="0" borderId="12" xfId="38" applyNumberFormat="1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Border="1" applyAlignment="1">
      <alignment/>
    </xf>
    <xf numFmtId="188" fontId="2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8" fontId="2" fillId="0" borderId="15" xfId="38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8" fontId="2" fillId="0" borderId="11" xfId="38" applyNumberFormat="1" applyFont="1" applyBorder="1" applyAlignment="1">
      <alignment/>
    </xf>
    <xf numFmtId="188" fontId="4" fillId="0" borderId="12" xfId="38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88" fontId="5" fillId="0" borderId="10" xfId="38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188" fontId="84" fillId="0" borderId="11" xfId="38" applyNumberFormat="1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5" fillId="0" borderId="12" xfId="0" applyFont="1" applyBorder="1" applyAlignment="1">
      <alignment horizontal="left"/>
    </xf>
    <xf numFmtId="0" fontId="85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left"/>
    </xf>
    <xf numFmtId="0" fontId="85" fillId="0" borderId="10" xfId="0" applyFont="1" applyBorder="1" applyAlignment="1">
      <alignment/>
    </xf>
    <xf numFmtId="0" fontId="85" fillId="0" borderId="11" xfId="0" applyFont="1" applyBorder="1" applyAlignment="1">
      <alignment horizontal="center"/>
    </xf>
    <xf numFmtId="191" fontId="2" fillId="0" borderId="13" xfId="38" applyNumberFormat="1" applyFont="1" applyBorder="1" applyAlignment="1">
      <alignment horizontal="center"/>
    </xf>
    <xf numFmtId="188" fontId="84" fillId="0" borderId="20" xfId="38" applyNumberFormat="1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191" fontId="84" fillId="0" borderId="11" xfId="38" applyNumberFormat="1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86" fillId="0" borderId="12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5" fillId="0" borderId="0" xfId="0" applyFont="1" applyBorder="1" applyAlignment="1">
      <alignment/>
    </xf>
    <xf numFmtId="191" fontId="85" fillId="0" borderId="12" xfId="38" applyNumberFormat="1" applyFont="1" applyBorder="1" applyAlignment="1">
      <alignment horizontal="center"/>
    </xf>
    <xf numFmtId="0" fontId="85" fillId="0" borderId="0" xfId="0" applyFont="1" applyBorder="1" applyAlignment="1">
      <alignment/>
    </xf>
    <xf numFmtId="191" fontId="85" fillId="0" borderId="10" xfId="38" applyNumberFormat="1" applyFont="1" applyBorder="1" applyAlignment="1">
      <alignment horizontal="center"/>
    </xf>
    <xf numFmtId="0" fontId="85" fillId="0" borderId="17" xfId="0" applyFont="1" applyBorder="1" applyAlignment="1">
      <alignment/>
    </xf>
    <xf numFmtId="191" fontId="85" fillId="0" borderId="11" xfId="38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88" fontId="5" fillId="0" borderId="20" xfId="38" applyNumberFormat="1" applyFont="1" applyBorder="1" applyAlignment="1">
      <alignment/>
    </xf>
    <xf numFmtId="188" fontId="85" fillId="0" borderId="10" xfId="38" applyNumberFormat="1" applyFont="1" applyBorder="1" applyAlignment="1">
      <alignment horizontal="center"/>
    </xf>
    <xf numFmtId="0" fontId="87" fillId="0" borderId="13" xfId="0" applyFont="1" applyBorder="1" applyAlignment="1">
      <alignment/>
    </xf>
    <xf numFmtId="0" fontId="86" fillId="0" borderId="12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11" xfId="0" applyFont="1" applyBorder="1" applyAlignment="1">
      <alignment horizontal="left"/>
    </xf>
    <xf numFmtId="188" fontId="85" fillId="0" borderId="12" xfId="38" applyNumberFormat="1" applyFont="1" applyBorder="1" applyAlignment="1">
      <alignment horizontal="center"/>
    </xf>
    <xf numFmtId="0" fontId="85" fillId="0" borderId="20" xfId="0" applyFont="1" applyBorder="1" applyAlignment="1">
      <alignment/>
    </xf>
    <xf numFmtId="191" fontId="5" fillId="0" borderId="0" xfId="0" applyNumberFormat="1" applyFont="1" applyAlignment="1">
      <alignment/>
    </xf>
    <xf numFmtId="188" fontId="88" fillId="0" borderId="10" xfId="38" applyNumberFormat="1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4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12" xfId="0" applyFont="1" applyBorder="1" applyAlignment="1">
      <alignment horizontal="center"/>
    </xf>
    <xf numFmtId="0" fontId="87" fillId="0" borderId="11" xfId="0" applyFont="1" applyBorder="1" applyAlignment="1">
      <alignment/>
    </xf>
    <xf numFmtId="0" fontId="87" fillId="0" borderId="12" xfId="0" applyFont="1" applyBorder="1" applyAlignment="1">
      <alignment/>
    </xf>
    <xf numFmtId="0" fontId="89" fillId="0" borderId="12" xfId="0" applyFont="1" applyBorder="1" applyAlignment="1">
      <alignment vertical="center"/>
    </xf>
    <xf numFmtId="0" fontId="87" fillId="0" borderId="10" xfId="0" applyFont="1" applyBorder="1" applyAlignment="1">
      <alignment/>
    </xf>
    <xf numFmtId="0" fontId="87" fillId="0" borderId="10" xfId="0" applyFont="1" applyBorder="1" applyAlignment="1">
      <alignment horizontal="center"/>
    </xf>
    <xf numFmtId="0" fontId="85" fillId="0" borderId="10" xfId="0" applyFont="1" applyBorder="1" applyAlignment="1">
      <alignment/>
    </xf>
    <xf numFmtId="0" fontId="89" fillId="0" borderId="10" xfId="0" applyFont="1" applyBorder="1" applyAlignment="1">
      <alignment vertical="center"/>
    </xf>
    <xf numFmtId="0" fontId="87" fillId="0" borderId="11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87" fillId="0" borderId="15" xfId="0" applyFont="1" applyBorder="1" applyAlignment="1">
      <alignment/>
    </xf>
    <xf numFmtId="191" fontId="90" fillId="0" borderId="12" xfId="38" applyNumberFormat="1" applyFont="1" applyBorder="1" applyAlignment="1">
      <alignment horizontal="center"/>
    </xf>
    <xf numFmtId="188" fontId="90" fillId="0" borderId="12" xfId="38" applyNumberFormat="1" applyFont="1" applyBorder="1" applyAlignment="1">
      <alignment horizontal="left"/>
    </xf>
    <xf numFmtId="0" fontId="89" fillId="0" borderId="0" xfId="0" applyFont="1" applyAlignment="1">
      <alignment vertical="center"/>
    </xf>
    <xf numFmtId="191" fontId="90" fillId="0" borderId="10" xfId="38" applyNumberFormat="1" applyFont="1" applyBorder="1" applyAlignment="1">
      <alignment horizontal="center"/>
    </xf>
    <xf numFmtId="188" fontId="90" fillId="0" borderId="10" xfId="38" applyNumberFormat="1" applyFont="1" applyBorder="1" applyAlignment="1">
      <alignment horizontal="left"/>
    </xf>
    <xf numFmtId="191" fontId="90" fillId="0" borderId="11" xfId="38" applyNumberFormat="1" applyFont="1" applyBorder="1" applyAlignment="1">
      <alignment horizontal="center"/>
    </xf>
    <xf numFmtId="188" fontId="90" fillId="0" borderId="11" xfId="38" applyNumberFormat="1" applyFont="1" applyBorder="1" applyAlignment="1">
      <alignment horizontal="left"/>
    </xf>
    <xf numFmtId="191" fontId="85" fillId="0" borderId="11" xfId="38" applyNumberFormat="1" applyFont="1" applyBorder="1" applyAlignment="1">
      <alignment/>
    </xf>
    <xf numFmtId="0" fontId="85" fillId="0" borderId="12" xfId="0" applyFont="1" applyBorder="1" applyAlignment="1">
      <alignment/>
    </xf>
    <xf numFmtId="188" fontId="90" fillId="0" borderId="12" xfId="38" applyNumberFormat="1" applyFont="1" applyBorder="1" applyAlignment="1">
      <alignment/>
    </xf>
    <xf numFmtId="0" fontId="90" fillId="0" borderId="10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8" fillId="0" borderId="12" xfId="0" applyFont="1" applyBorder="1" applyAlignment="1">
      <alignment/>
    </xf>
    <xf numFmtId="188" fontId="88" fillId="0" borderId="18" xfId="38" applyNumberFormat="1" applyFont="1" applyBorder="1" applyAlignment="1">
      <alignment/>
    </xf>
    <xf numFmtId="188" fontId="88" fillId="0" borderId="11" xfId="38" applyNumberFormat="1" applyFont="1" applyBorder="1" applyAlignment="1">
      <alignment horizontal="center"/>
    </xf>
    <xf numFmtId="0" fontId="87" fillId="0" borderId="0" xfId="0" applyFont="1" applyBorder="1" applyAlignment="1">
      <alignment/>
    </xf>
    <xf numFmtId="0" fontId="87" fillId="0" borderId="17" xfId="0" applyFont="1" applyBorder="1" applyAlignment="1">
      <alignment/>
    </xf>
    <xf numFmtId="0" fontId="87" fillId="0" borderId="18" xfId="0" applyFont="1" applyBorder="1" applyAlignment="1">
      <alignment/>
    </xf>
    <xf numFmtId="191" fontId="85" fillId="0" borderId="10" xfId="38" applyNumberFormat="1" applyFont="1" applyBorder="1" applyAlignment="1">
      <alignment/>
    </xf>
    <xf numFmtId="0" fontId="89" fillId="0" borderId="10" xfId="0" applyFont="1" applyBorder="1" applyAlignment="1">
      <alignment/>
    </xf>
    <xf numFmtId="0" fontId="85" fillId="0" borderId="13" xfId="0" applyFont="1" applyBorder="1" applyAlignment="1">
      <alignment/>
    </xf>
    <xf numFmtId="0" fontId="87" fillId="0" borderId="14" xfId="0" applyFont="1" applyBorder="1" applyAlignment="1">
      <alignment/>
    </xf>
    <xf numFmtId="0" fontId="90" fillId="0" borderId="10" xfId="0" applyFont="1" applyBorder="1" applyAlignment="1">
      <alignment/>
    </xf>
    <xf numFmtId="0" fontId="85" fillId="0" borderId="15" xfId="0" applyFont="1" applyBorder="1" applyAlignment="1">
      <alignment/>
    </xf>
    <xf numFmtId="0" fontId="87" fillId="0" borderId="16" xfId="0" applyFont="1" applyBorder="1" applyAlignment="1">
      <alignment/>
    </xf>
    <xf numFmtId="0" fontId="85" fillId="0" borderId="14" xfId="0" applyFont="1" applyBorder="1" applyAlignment="1">
      <alignment/>
    </xf>
    <xf numFmtId="188" fontId="85" fillId="0" borderId="12" xfId="38" applyNumberFormat="1" applyFont="1" applyBorder="1" applyAlignment="1">
      <alignment/>
    </xf>
    <xf numFmtId="0" fontId="85" fillId="0" borderId="19" xfId="0" applyFont="1" applyBorder="1" applyAlignment="1">
      <alignment/>
    </xf>
    <xf numFmtId="0" fontId="84" fillId="0" borderId="0" xfId="0" applyFont="1" applyBorder="1" applyAlignment="1">
      <alignment horizontal="center"/>
    </xf>
    <xf numFmtId="191" fontId="84" fillId="0" borderId="10" xfId="38" applyNumberFormat="1" applyFont="1" applyBorder="1" applyAlignment="1">
      <alignment horizontal="center"/>
    </xf>
    <xf numFmtId="188" fontId="84" fillId="0" borderId="13" xfId="38" applyNumberFormat="1" applyFont="1" applyBorder="1" applyAlignment="1">
      <alignment horizontal="center"/>
    </xf>
    <xf numFmtId="0" fontId="91" fillId="0" borderId="0" xfId="0" applyFont="1" applyAlignment="1">
      <alignment/>
    </xf>
    <xf numFmtId="188" fontId="87" fillId="0" borderId="0" xfId="38" applyNumberFormat="1" applyFont="1" applyAlignment="1">
      <alignment/>
    </xf>
    <xf numFmtId="188" fontId="92" fillId="0" borderId="0" xfId="0" applyNumberFormat="1" applyFont="1" applyAlignment="1">
      <alignment/>
    </xf>
    <xf numFmtId="188" fontId="85" fillId="0" borderId="0" xfId="38" applyNumberFormat="1" applyFont="1" applyBorder="1" applyAlignment="1">
      <alignment/>
    </xf>
    <xf numFmtId="0" fontId="84" fillId="0" borderId="12" xfId="0" applyFont="1" applyBorder="1" applyAlignment="1">
      <alignment/>
    </xf>
    <xf numFmtId="3" fontId="87" fillId="0" borderId="21" xfId="0" applyNumberFormat="1" applyFont="1" applyBorder="1" applyAlignment="1">
      <alignment horizontal="center"/>
    </xf>
    <xf numFmtId="0" fontId="87" fillId="0" borderId="21" xfId="0" applyFont="1" applyBorder="1" applyAlignment="1">
      <alignment/>
    </xf>
    <xf numFmtId="0" fontId="90" fillId="0" borderId="10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4" fillId="0" borderId="12" xfId="38" applyNumberFormat="1" applyFont="1" applyBorder="1" applyAlignment="1">
      <alignment horizontal="center"/>
    </xf>
    <xf numFmtId="0" fontId="84" fillId="0" borderId="18" xfId="38" applyNumberFormat="1" applyFont="1" applyBorder="1" applyAlignment="1">
      <alignment horizontal="center"/>
    </xf>
    <xf numFmtId="191" fontId="84" fillId="0" borderId="15" xfId="38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188" fontId="84" fillId="0" borderId="18" xfId="38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4" fillId="0" borderId="17" xfId="0" applyFont="1" applyBorder="1" applyAlignment="1">
      <alignment horizontal="center"/>
    </xf>
    <xf numFmtId="188" fontId="84" fillId="0" borderId="20" xfId="38" applyNumberFormat="1" applyFont="1" applyBorder="1" applyAlignment="1">
      <alignment horizontal="center"/>
    </xf>
    <xf numFmtId="188" fontId="84" fillId="0" borderId="14" xfId="38" applyNumberFormat="1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5" fillId="0" borderId="0" xfId="0" applyFont="1" applyAlignment="1">
      <alignment horizontal="center"/>
    </xf>
    <xf numFmtId="188" fontId="84" fillId="0" borderId="20" xfId="38" applyNumberFormat="1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4" fillId="0" borderId="17" xfId="0" applyFont="1" applyBorder="1" applyAlignment="1">
      <alignment/>
    </xf>
    <xf numFmtId="188" fontId="8" fillId="0" borderId="12" xfId="38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191" fontId="88" fillId="0" borderId="12" xfId="38" applyNumberFormat="1" applyFont="1" applyBorder="1" applyAlignment="1">
      <alignment horizontal="center"/>
    </xf>
    <xf numFmtId="188" fontId="85" fillId="0" borderId="12" xfId="38" applyNumberFormat="1" applyFont="1" applyBorder="1" applyAlignment="1">
      <alignment/>
    </xf>
    <xf numFmtId="3" fontId="87" fillId="0" borderId="21" xfId="0" applyNumberFormat="1" applyFont="1" applyBorder="1" applyAlignment="1">
      <alignment/>
    </xf>
    <xf numFmtId="188" fontId="89" fillId="0" borderId="10" xfId="38" applyNumberFormat="1" applyFont="1" applyBorder="1" applyAlignment="1">
      <alignment horizontal="center"/>
    </xf>
    <xf numFmtId="188" fontId="85" fillId="0" borderId="11" xfId="38" applyNumberFormat="1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7" fillId="0" borderId="10" xfId="0" applyFont="1" applyBorder="1" applyAlignment="1">
      <alignment horizontal="left"/>
    </xf>
    <xf numFmtId="3" fontId="5" fillId="0" borderId="0" xfId="0" applyNumberFormat="1" applyFont="1" applyAlignment="1">
      <alignment/>
    </xf>
    <xf numFmtId="0" fontId="94" fillId="0" borderId="1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8" fontId="3" fillId="0" borderId="20" xfId="38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38" applyNumberFormat="1" applyFont="1" applyBorder="1" applyAlignment="1">
      <alignment horizontal="center"/>
    </xf>
    <xf numFmtId="188" fontId="3" fillId="0" borderId="14" xfId="38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188" fontId="7" fillId="0" borderId="12" xfId="38" applyNumberFormat="1" applyFont="1" applyBorder="1" applyAlignment="1">
      <alignment/>
    </xf>
    <xf numFmtId="188" fontId="7" fillId="0" borderId="10" xfId="38" applyNumberFormat="1" applyFont="1" applyBorder="1" applyAlignment="1">
      <alignment/>
    </xf>
    <xf numFmtId="188" fontId="7" fillId="0" borderId="11" xfId="38" applyNumberFormat="1" applyFont="1" applyBorder="1" applyAlignment="1">
      <alignment horizontal="center"/>
    </xf>
    <xf numFmtId="188" fontId="7" fillId="0" borderId="19" xfId="38" applyNumberFormat="1" applyFont="1" applyBorder="1" applyAlignment="1">
      <alignment/>
    </xf>
    <xf numFmtId="188" fontId="7" fillId="0" borderId="0" xfId="38" applyNumberFormat="1" applyFont="1" applyBorder="1" applyAlignment="1">
      <alignment/>
    </xf>
    <xf numFmtId="188" fontId="7" fillId="0" borderId="17" xfId="38" applyNumberFormat="1" applyFont="1" applyBorder="1" applyAlignment="1">
      <alignment horizontal="center"/>
    </xf>
    <xf numFmtId="188" fontId="7" fillId="0" borderId="18" xfId="38" applyNumberFormat="1" applyFont="1" applyBorder="1" applyAlignment="1">
      <alignment/>
    </xf>
    <xf numFmtId="188" fontId="7" fillId="0" borderId="13" xfId="38" applyNumberFormat="1" applyFont="1" applyBorder="1" applyAlignment="1">
      <alignment/>
    </xf>
    <xf numFmtId="0" fontId="88" fillId="0" borderId="12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1" xfId="0" applyFont="1" applyBorder="1" applyAlignment="1">
      <alignment/>
    </xf>
    <xf numFmtId="191" fontId="86" fillId="0" borderId="12" xfId="38" applyNumberFormat="1" applyFont="1" applyBorder="1" applyAlignment="1">
      <alignment horizontal="center"/>
    </xf>
    <xf numFmtId="191" fontId="86" fillId="0" borderId="19" xfId="38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191" fontId="84" fillId="0" borderId="13" xfId="38" applyNumberFormat="1" applyFont="1" applyBorder="1" applyAlignment="1">
      <alignment horizontal="center"/>
    </xf>
    <xf numFmtId="0" fontId="85" fillId="0" borderId="17" xfId="0" applyFont="1" applyBorder="1" applyAlignment="1">
      <alignment/>
    </xf>
    <xf numFmtId="191" fontId="86" fillId="0" borderId="10" xfId="38" applyNumberFormat="1" applyFont="1" applyBorder="1" applyAlignment="1">
      <alignment horizontal="center"/>
    </xf>
    <xf numFmtId="0" fontId="85" fillId="0" borderId="16" xfId="0" applyFont="1" applyBorder="1" applyAlignment="1">
      <alignment/>
    </xf>
    <xf numFmtId="191" fontId="86" fillId="0" borderId="0" xfId="38" applyNumberFormat="1" applyFont="1" applyBorder="1" applyAlignment="1">
      <alignment horizontal="center"/>
    </xf>
    <xf numFmtId="0" fontId="87" fillId="0" borderId="0" xfId="0" applyFont="1" applyAlignment="1">
      <alignment horizontal="center"/>
    </xf>
    <xf numFmtId="191" fontId="87" fillId="0" borderId="10" xfId="38" applyNumberFormat="1" applyFont="1" applyBorder="1" applyAlignment="1">
      <alignment horizontal="center"/>
    </xf>
    <xf numFmtId="0" fontId="95" fillId="0" borderId="12" xfId="0" applyFont="1" applyBorder="1" applyAlignment="1">
      <alignment/>
    </xf>
    <xf numFmtId="0" fontId="95" fillId="0" borderId="10" xfId="0" applyFont="1" applyBorder="1" applyAlignment="1">
      <alignment/>
    </xf>
    <xf numFmtId="0" fontId="95" fillId="0" borderId="11" xfId="0" applyFont="1" applyBorder="1" applyAlignment="1">
      <alignment/>
    </xf>
    <xf numFmtId="0" fontId="85" fillId="0" borderId="21" xfId="0" applyFont="1" applyBorder="1" applyAlignment="1">
      <alignment horizontal="center" vertical="top"/>
    </xf>
    <xf numFmtId="0" fontId="85" fillId="0" borderId="21" xfId="0" applyFont="1" applyBorder="1" applyAlignment="1">
      <alignment vertical="top" wrapText="1"/>
    </xf>
    <xf numFmtId="0" fontId="85" fillId="0" borderId="21" xfId="0" applyFont="1" applyBorder="1" applyAlignment="1">
      <alignment horizontal="left" vertical="top" wrapText="1"/>
    </xf>
    <xf numFmtId="191" fontId="85" fillId="0" borderId="10" xfId="38" applyNumberFormat="1" applyFont="1" applyBorder="1" applyAlignment="1">
      <alignment horizontal="left" vertical="top"/>
    </xf>
    <xf numFmtId="0" fontId="85" fillId="0" borderId="18" xfId="0" applyFont="1" applyBorder="1" applyAlignment="1">
      <alignment horizontal="left"/>
    </xf>
    <xf numFmtId="191" fontId="85" fillId="0" borderId="12" xfId="38" applyNumberFormat="1" applyFont="1" applyBorder="1" applyAlignment="1">
      <alignment horizontal="left" vertical="top"/>
    </xf>
    <xf numFmtId="191" fontId="85" fillId="0" borderId="19" xfId="38" applyNumberFormat="1" applyFont="1" applyBorder="1" applyAlignment="1">
      <alignment horizontal="left" vertical="top"/>
    </xf>
    <xf numFmtId="0" fontId="85" fillId="0" borderId="13" xfId="0" applyFont="1" applyBorder="1" applyAlignment="1">
      <alignment vertical="top"/>
    </xf>
    <xf numFmtId="188" fontId="85" fillId="0" borderId="10" xfId="38" applyNumberFormat="1" applyFont="1" applyBorder="1" applyAlignment="1">
      <alignment horizontal="left"/>
    </xf>
    <xf numFmtId="188" fontId="85" fillId="0" borderId="11" xfId="38" applyNumberFormat="1" applyFont="1" applyBorder="1" applyAlignment="1">
      <alignment horizontal="left"/>
    </xf>
    <xf numFmtId="0" fontId="85" fillId="0" borderId="13" xfId="0" applyFont="1" applyBorder="1" applyAlignment="1">
      <alignment/>
    </xf>
    <xf numFmtId="191" fontId="85" fillId="0" borderId="14" xfId="38" applyNumberFormat="1" applyFont="1" applyBorder="1" applyAlignment="1">
      <alignment horizontal="center"/>
    </xf>
    <xf numFmtId="0" fontId="96" fillId="0" borderId="19" xfId="0" applyFont="1" applyBorder="1" applyAlignment="1">
      <alignment/>
    </xf>
    <xf numFmtId="191" fontId="85" fillId="0" borderId="20" xfId="38" applyNumberFormat="1" applyFont="1" applyBorder="1" applyAlignment="1">
      <alignment horizontal="center" vertical="center"/>
    </xf>
    <xf numFmtId="0" fontId="97" fillId="0" borderId="19" xfId="0" applyFont="1" applyBorder="1" applyAlignment="1">
      <alignment/>
    </xf>
    <xf numFmtId="188" fontId="85" fillId="0" borderId="16" xfId="38" applyNumberFormat="1" applyFont="1" applyBorder="1" applyAlignment="1">
      <alignment horizontal="left"/>
    </xf>
    <xf numFmtId="0" fontId="96" fillId="0" borderId="0" xfId="0" applyFont="1" applyAlignment="1">
      <alignment/>
    </xf>
    <xf numFmtId="191" fontId="85" fillId="0" borderId="14" xfId="38" applyNumberFormat="1" applyFont="1" applyBorder="1" applyAlignment="1">
      <alignment horizontal="center" vertical="center"/>
    </xf>
    <xf numFmtId="0" fontId="96" fillId="0" borderId="12" xfId="0" applyFont="1" applyBorder="1" applyAlignment="1">
      <alignment/>
    </xf>
    <xf numFmtId="191" fontId="85" fillId="0" borderId="12" xfId="38" applyNumberFormat="1" applyFont="1" applyBorder="1" applyAlignment="1">
      <alignment horizontal="center" vertical="center"/>
    </xf>
    <xf numFmtId="0" fontId="98" fillId="0" borderId="19" xfId="0" applyFont="1" applyBorder="1" applyAlignment="1">
      <alignment/>
    </xf>
    <xf numFmtId="0" fontId="88" fillId="0" borderId="13" xfId="0" applyFont="1" applyBorder="1" applyAlignment="1">
      <alignment/>
    </xf>
    <xf numFmtId="0" fontId="88" fillId="0" borderId="15" xfId="0" applyFont="1" applyBorder="1" applyAlignment="1">
      <alignment/>
    </xf>
    <xf numFmtId="0" fontId="85" fillId="0" borderId="21" xfId="0" applyFont="1" applyBorder="1" applyAlignment="1">
      <alignment horizontal="center" vertical="top" wrapText="1"/>
    </xf>
    <xf numFmtId="188" fontId="5" fillId="0" borderId="12" xfId="38" applyNumberFormat="1" applyFont="1" applyBorder="1" applyAlignment="1">
      <alignment horizontal="center"/>
    </xf>
    <xf numFmtId="188" fontId="7" fillId="0" borderId="15" xfId="38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0" fillId="0" borderId="11" xfId="0" applyFont="1" applyBorder="1" applyAlignment="1">
      <alignment/>
    </xf>
    <xf numFmtId="0" fontId="90" fillId="0" borderId="11" xfId="0" applyFont="1" applyBorder="1" applyAlignment="1">
      <alignment horizontal="center"/>
    </xf>
    <xf numFmtId="0" fontId="88" fillId="0" borderId="10" xfId="0" applyFont="1" applyBorder="1" applyAlignment="1">
      <alignment horizontal="left"/>
    </xf>
    <xf numFmtId="0" fontId="5" fillId="0" borderId="18" xfId="0" applyFont="1" applyBorder="1" applyAlignment="1">
      <alignment/>
    </xf>
    <xf numFmtId="188" fontId="5" fillId="0" borderId="19" xfId="38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188" fontId="84" fillId="0" borderId="20" xfId="38" applyNumberFormat="1" applyFont="1" applyBorder="1" applyAlignment="1">
      <alignment horizontal="center"/>
    </xf>
    <xf numFmtId="0" fontId="87" fillId="0" borderId="19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9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188" fontId="85" fillId="0" borderId="0" xfId="0" applyNumberFormat="1" applyFont="1" applyAlignment="1">
      <alignment/>
    </xf>
    <xf numFmtId="188" fontId="93" fillId="0" borderId="12" xfId="38" applyNumberFormat="1" applyFont="1" applyBorder="1" applyAlignment="1">
      <alignment/>
    </xf>
    <xf numFmtId="3" fontId="99" fillId="0" borderId="12" xfId="0" applyNumberFormat="1" applyFont="1" applyBorder="1" applyAlignment="1">
      <alignment horizontal="center"/>
    </xf>
    <xf numFmtId="3" fontId="100" fillId="0" borderId="12" xfId="0" applyNumberFormat="1" applyFont="1" applyBorder="1" applyAlignment="1">
      <alignment horizontal="center"/>
    </xf>
    <xf numFmtId="3" fontId="100" fillId="0" borderId="0" xfId="0" applyNumberFormat="1" applyFont="1" applyAlignment="1">
      <alignment horizontal="center"/>
    </xf>
    <xf numFmtId="191" fontId="90" fillId="0" borderId="13" xfId="38" applyNumberFormat="1" applyFont="1" applyBorder="1" applyAlignment="1">
      <alignment horizontal="center"/>
    </xf>
    <xf numFmtId="191" fontId="90" fillId="0" borderId="15" xfId="38" applyNumberFormat="1" applyFont="1" applyBorder="1" applyAlignment="1">
      <alignment horizontal="center"/>
    </xf>
    <xf numFmtId="3" fontId="93" fillId="0" borderId="12" xfId="0" applyNumberFormat="1" applyFont="1" applyBorder="1" applyAlignment="1">
      <alignment horizontal="center"/>
    </xf>
    <xf numFmtId="191" fontId="93" fillId="0" borderId="10" xfId="38" applyNumberFormat="1" applyFont="1" applyBorder="1" applyAlignment="1">
      <alignment horizontal="center"/>
    </xf>
    <xf numFmtId="0" fontId="84" fillId="0" borderId="17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188" fontId="84" fillId="0" borderId="20" xfId="38" applyNumberFormat="1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191" fontId="2" fillId="0" borderId="18" xfId="38" applyNumberFormat="1" applyFont="1" applyBorder="1" applyAlignment="1">
      <alignment horizontal="center"/>
    </xf>
    <xf numFmtId="191" fontId="85" fillId="0" borderId="13" xfId="38" applyNumberFormat="1" applyFont="1" applyBorder="1" applyAlignment="1">
      <alignment horizontal="left" vertical="top"/>
    </xf>
    <xf numFmtId="188" fontId="5" fillId="0" borderId="13" xfId="38" applyNumberFormat="1" applyFont="1" applyBorder="1" applyAlignment="1">
      <alignment/>
    </xf>
    <xf numFmtId="188" fontId="8" fillId="0" borderId="18" xfId="38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188" fontId="5" fillId="0" borderId="18" xfId="38" applyNumberFormat="1" applyFont="1" applyBorder="1" applyAlignment="1">
      <alignment/>
    </xf>
    <xf numFmtId="188" fontId="2" fillId="0" borderId="14" xfId="38" applyNumberFormat="1" applyFont="1" applyBorder="1" applyAlignment="1">
      <alignment horizontal="center"/>
    </xf>
    <xf numFmtId="188" fontId="2" fillId="0" borderId="16" xfId="38" applyNumberFormat="1" applyFont="1" applyBorder="1" applyAlignment="1">
      <alignment horizontal="center"/>
    </xf>
    <xf numFmtId="188" fontId="2" fillId="0" borderId="20" xfId="38" applyNumberFormat="1" applyFont="1" applyBorder="1" applyAlignment="1">
      <alignment horizontal="center"/>
    </xf>
    <xf numFmtId="0" fontId="85" fillId="0" borderId="14" xfId="0" applyFont="1" applyBorder="1" applyAlignment="1">
      <alignment horizontal="left"/>
    </xf>
    <xf numFmtId="188" fontId="85" fillId="0" borderId="14" xfId="38" applyNumberFormat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8" fontId="84" fillId="0" borderId="16" xfId="38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191" fontId="3" fillId="0" borderId="10" xfId="38" applyNumberFormat="1" applyFont="1" applyBorder="1" applyAlignment="1">
      <alignment horizontal="center"/>
    </xf>
    <xf numFmtId="191" fontId="84" fillId="0" borderId="15" xfId="38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91" fontId="86" fillId="0" borderId="18" xfId="38" applyNumberFormat="1" applyFont="1" applyBorder="1" applyAlignment="1">
      <alignment horizontal="center"/>
    </xf>
    <xf numFmtId="188" fontId="7" fillId="0" borderId="12" xfId="38" applyNumberFormat="1" applyFont="1" applyBorder="1" applyAlignment="1">
      <alignment horizontal="center"/>
    </xf>
    <xf numFmtId="0" fontId="101" fillId="0" borderId="24" xfId="0" applyFont="1" applyBorder="1" applyAlignment="1">
      <alignment horizontal="center" vertical="top" wrapText="1"/>
    </xf>
    <xf numFmtId="0" fontId="85" fillId="0" borderId="2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17" xfId="0" applyFont="1" applyBorder="1" applyAlignment="1">
      <alignment horizontal="center"/>
    </xf>
    <xf numFmtId="3" fontId="85" fillId="0" borderId="12" xfId="0" applyNumberFormat="1" applyFont="1" applyBorder="1" applyAlignment="1">
      <alignment horizontal="center"/>
    </xf>
    <xf numFmtId="3" fontId="86" fillId="0" borderId="12" xfId="0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188" fontId="84" fillId="0" borderId="20" xfId="38" applyNumberFormat="1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8" fillId="0" borderId="0" xfId="0" applyFont="1" applyBorder="1" applyAlignment="1">
      <alignment/>
    </xf>
    <xf numFmtId="188" fontId="90" fillId="0" borderId="0" xfId="38" applyNumberFormat="1" applyFont="1" applyBorder="1" applyAlignment="1">
      <alignment/>
    </xf>
    <xf numFmtId="188" fontId="93" fillId="0" borderId="0" xfId="38" applyNumberFormat="1" applyFont="1" applyBorder="1" applyAlignment="1">
      <alignment/>
    </xf>
    <xf numFmtId="188" fontId="88" fillId="0" borderId="0" xfId="38" applyNumberFormat="1" applyFont="1" applyBorder="1" applyAlignment="1">
      <alignment/>
    </xf>
    <xf numFmtId="191" fontId="93" fillId="0" borderId="12" xfId="38" applyNumberFormat="1" applyFont="1" applyBorder="1" applyAlignment="1">
      <alignment horizontal="center"/>
    </xf>
    <xf numFmtId="0" fontId="88" fillId="0" borderId="17" xfId="0" applyFont="1" applyBorder="1" applyAlignment="1">
      <alignment/>
    </xf>
    <xf numFmtId="0" fontId="89" fillId="0" borderId="17" xfId="0" applyFont="1" applyBorder="1" applyAlignment="1">
      <alignment/>
    </xf>
    <xf numFmtId="0" fontId="85" fillId="0" borderId="18" xfId="0" applyFont="1" applyBorder="1" applyAlignment="1">
      <alignment/>
    </xf>
    <xf numFmtId="191" fontId="85" fillId="0" borderId="19" xfId="38" applyNumberFormat="1" applyFont="1" applyBorder="1" applyAlignment="1">
      <alignment horizontal="center"/>
    </xf>
    <xf numFmtId="191" fontId="85" fillId="0" borderId="0" xfId="38" applyNumberFormat="1" applyFont="1" applyBorder="1" applyAlignment="1">
      <alignment horizontal="center"/>
    </xf>
    <xf numFmtId="0" fontId="90" fillId="0" borderId="12" xfId="0" applyFont="1" applyBorder="1" applyAlignment="1">
      <alignment/>
    </xf>
    <xf numFmtId="0" fontId="85" fillId="0" borderId="13" xfId="0" applyFont="1" applyBorder="1" applyAlignment="1">
      <alignment horizontal="left"/>
    </xf>
    <xf numFmtId="191" fontId="85" fillId="0" borderId="0" xfId="38" applyNumberFormat="1" applyFont="1" applyBorder="1" applyAlignment="1">
      <alignment horizontal="left" vertical="top"/>
    </xf>
    <xf numFmtId="0" fontId="85" fillId="0" borderId="14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85" fillId="0" borderId="15" xfId="0" applyFont="1" applyBorder="1" applyAlignment="1">
      <alignment/>
    </xf>
    <xf numFmtId="191" fontId="85" fillId="0" borderId="10" xfId="38" applyNumberFormat="1" applyFont="1" applyBorder="1" applyAlignment="1">
      <alignment horizontal="center" vertical="center"/>
    </xf>
    <xf numFmtId="0" fontId="87" fillId="0" borderId="0" xfId="0" applyFont="1" applyBorder="1" applyAlignment="1">
      <alignment/>
    </xf>
    <xf numFmtId="0" fontId="89" fillId="0" borderId="12" xfId="0" applyFont="1" applyBorder="1" applyAlignment="1">
      <alignment/>
    </xf>
    <xf numFmtId="0" fontId="88" fillId="0" borderId="10" xfId="0" applyFont="1" applyBorder="1" applyAlignment="1">
      <alignment/>
    </xf>
    <xf numFmtId="188" fontId="90" fillId="0" borderId="10" xfId="38" applyNumberFormat="1" applyFont="1" applyBorder="1" applyAlignment="1">
      <alignment/>
    </xf>
    <xf numFmtId="188" fontId="93" fillId="0" borderId="10" xfId="38" applyNumberFormat="1" applyFont="1" applyBorder="1" applyAlignment="1">
      <alignment/>
    </xf>
    <xf numFmtId="188" fontId="88" fillId="0" borderId="13" xfId="38" applyNumberFormat="1" applyFont="1" applyBorder="1" applyAlignment="1">
      <alignment/>
    </xf>
    <xf numFmtId="188" fontId="88" fillId="0" borderId="10" xfId="38" applyNumberFormat="1" applyFont="1" applyBorder="1" applyAlignment="1">
      <alignment/>
    </xf>
    <xf numFmtId="0" fontId="89" fillId="0" borderId="19" xfId="0" applyFont="1" applyBorder="1" applyAlignment="1">
      <alignment/>
    </xf>
    <xf numFmtId="0" fontId="87" fillId="0" borderId="0" xfId="0" applyFont="1" applyBorder="1" applyAlignment="1">
      <alignment horizontal="center"/>
    </xf>
    <xf numFmtId="188" fontId="89" fillId="0" borderId="12" xfId="38" applyNumberFormat="1" applyFont="1" applyBorder="1" applyAlignment="1">
      <alignment horizontal="left"/>
    </xf>
    <xf numFmtId="0" fontId="102" fillId="0" borderId="12" xfId="0" applyFont="1" applyBorder="1" applyAlignment="1">
      <alignment/>
    </xf>
    <xf numFmtId="0" fontId="103" fillId="0" borderId="10" xfId="0" applyFont="1" applyBorder="1" applyAlignment="1">
      <alignment/>
    </xf>
    <xf numFmtId="0" fontId="85" fillId="0" borderId="16" xfId="0" applyFont="1" applyBorder="1" applyAlignment="1">
      <alignment/>
    </xf>
    <xf numFmtId="0" fontId="102" fillId="0" borderId="10" xfId="0" applyFont="1" applyBorder="1" applyAlignment="1">
      <alignment/>
    </xf>
    <xf numFmtId="0" fontId="90" fillId="0" borderId="0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90" fillId="0" borderId="17" xfId="0" applyFont="1" applyBorder="1" applyAlignment="1">
      <alignment/>
    </xf>
    <xf numFmtId="0" fontId="90" fillId="0" borderId="0" xfId="0" applyFont="1" applyBorder="1" applyAlignment="1">
      <alignment/>
    </xf>
    <xf numFmtId="188" fontId="90" fillId="0" borderId="18" xfId="38" applyNumberFormat="1" applyFont="1" applyBorder="1" applyAlignment="1">
      <alignment/>
    </xf>
    <xf numFmtId="0" fontId="90" fillId="0" borderId="13" xfId="0" applyFont="1" applyBorder="1" applyAlignment="1">
      <alignment horizontal="center"/>
    </xf>
    <xf numFmtId="0" fontId="90" fillId="0" borderId="13" xfId="0" applyFont="1" applyBorder="1" applyAlignment="1">
      <alignment/>
    </xf>
    <xf numFmtId="188" fontId="90" fillId="0" borderId="13" xfId="38" applyNumberFormat="1" applyFont="1" applyBorder="1" applyAlignment="1">
      <alignment/>
    </xf>
    <xf numFmtId="0" fontId="90" fillId="0" borderId="15" xfId="0" applyFont="1" applyBorder="1" applyAlignment="1">
      <alignment horizontal="center"/>
    </xf>
    <xf numFmtId="188" fontId="88" fillId="0" borderId="15" xfId="38" applyNumberFormat="1" applyFont="1" applyBorder="1" applyAlignment="1">
      <alignment horizontal="center"/>
    </xf>
    <xf numFmtId="188" fontId="93" fillId="0" borderId="12" xfId="38" applyNumberFormat="1" applyFont="1" applyBorder="1" applyAlignment="1">
      <alignment horizontal="left"/>
    </xf>
    <xf numFmtId="188" fontId="86" fillId="0" borderId="12" xfId="38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0" fillId="0" borderId="18" xfId="0" applyFont="1" applyBorder="1" applyAlignment="1">
      <alignment/>
    </xf>
    <xf numFmtId="188" fontId="90" fillId="0" borderId="20" xfId="38" applyNumberFormat="1" applyFont="1" applyBorder="1" applyAlignment="1">
      <alignment/>
    </xf>
    <xf numFmtId="188" fontId="90" fillId="0" borderId="14" xfId="38" applyNumberFormat="1" applyFont="1" applyBorder="1" applyAlignment="1">
      <alignment/>
    </xf>
    <xf numFmtId="0" fontId="90" fillId="0" borderId="14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90" fillId="0" borderId="19" xfId="0" applyFont="1" applyBorder="1" applyAlignment="1">
      <alignment/>
    </xf>
    <xf numFmtId="188" fontId="90" fillId="0" borderId="19" xfId="38" applyNumberFormat="1" applyFont="1" applyBorder="1" applyAlignment="1">
      <alignment/>
    </xf>
    <xf numFmtId="188" fontId="93" fillId="0" borderId="14" xfId="38" applyNumberFormat="1" applyFont="1" applyBorder="1" applyAlignment="1">
      <alignment/>
    </xf>
    <xf numFmtId="0" fontId="87" fillId="0" borderId="14" xfId="0" applyFont="1" applyBorder="1" applyAlignment="1">
      <alignment horizontal="center"/>
    </xf>
    <xf numFmtId="188" fontId="93" fillId="0" borderId="20" xfId="38" applyNumberFormat="1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188" fontId="2" fillId="0" borderId="0" xfId="38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188" fontId="4" fillId="0" borderId="10" xfId="38" applyNumberFormat="1" applyFont="1" applyBorder="1" applyAlignment="1">
      <alignment horizontal="center"/>
    </xf>
    <xf numFmtId="188" fontId="2" fillId="0" borderId="19" xfId="38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88" fillId="0" borderId="0" xfId="0" applyFont="1" applyBorder="1" applyAlignment="1">
      <alignment/>
    </xf>
    <xf numFmtId="0" fontId="85" fillId="0" borderId="20" xfId="0" applyFont="1" applyBorder="1" applyAlignment="1">
      <alignment horizontal="left"/>
    </xf>
    <xf numFmtId="0" fontId="85" fillId="0" borderId="19" xfId="0" applyFont="1" applyBorder="1" applyAlignment="1">
      <alignment/>
    </xf>
    <xf numFmtId="0" fontId="88" fillId="0" borderId="12" xfId="0" applyFont="1" applyBorder="1" applyAlignment="1">
      <alignment horizontal="left"/>
    </xf>
    <xf numFmtId="0" fontId="89" fillId="0" borderId="12" xfId="0" applyFont="1" applyBorder="1" applyAlignment="1">
      <alignment horizontal="center"/>
    </xf>
    <xf numFmtId="0" fontId="85" fillId="0" borderId="19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9" fillId="0" borderId="10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8" fillId="0" borderId="11" xfId="0" applyFont="1" applyBorder="1" applyAlignment="1">
      <alignment horizontal="left"/>
    </xf>
    <xf numFmtId="191" fontId="85" fillId="0" borderId="17" xfId="38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191" fontId="5" fillId="0" borderId="12" xfId="38" applyNumberFormat="1" applyFont="1" applyBorder="1" applyAlignment="1">
      <alignment horizontal="center"/>
    </xf>
    <xf numFmtId="188" fontId="5" fillId="0" borderId="18" xfId="38" applyNumberFormat="1" applyFont="1" applyBorder="1" applyAlignment="1">
      <alignment horizontal="center"/>
    </xf>
    <xf numFmtId="191" fontId="5" fillId="0" borderId="10" xfId="38" applyNumberFormat="1" applyFont="1" applyBorder="1" applyAlignment="1">
      <alignment horizontal="center"/>
    </xf>
    <xf numFmtId="188" fontId="5" fillId="0" borderId="13" xfId="38" applyNumberFormat="1" applyFont="1" applyBorder="1" applyAlignment="1">
      <alignment horizontal="center"/>
    </xf>
    <xf numFmtId="191" fontId="5" fillId="0" borderId="11" xfId="38" applyNumberFormat="1" applyFont="1" applyBorder="1" applyAlignment="1">
      <alignment horizontal="center"/>
    </xf>
    <xf numFmtId="188" fontId="6" fillId="0" borderId="15" xfId="38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91" fontId="6" fillId="0" borderId="11" xfId="38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91" fontId="5" fillId="0" borderId="20" xfId="38" applyNumberFormat="1" applyFont="1" applyBorder="1" applyAlignment="1">
      <alignment horizontal="center"/>
    </xf>
    <xf numFmtId="191" fontId="6" fillId="0" borderId="12" xfId="38" applyNumberFormat="1" applyFont="1" applyBorder="1" applyAlignment="1">
      <alignment horizontal="center"/>
    </xf>
    <xf numFmtId="191" fontId="6" fillId="0" borderId="18" xfId="38" applyNumberFormat="1" applyFont="1" applyBorder="1" applyAlignment="1">
      <alignment horizontal="center"/>
    </xf>
    <xf numFmtId="191" fontId="6" fillId="0" borderId="20" xfId="38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91" fontId="5" fillId="0" borderId="14" xfId="38" applyNumberFormat="1" applyFont="1" applyBorder="1" applyAlignment="1">
      <alignment horizontal="center"/>
    </xf>
    <xf numFmtId="191" fontId="5" fillId="0" borderId="0" xfId="38" applyNumberFormat="1" applyFont="1" applyBorder="1" applyAlignment="1">
      <alignment horizontal="center"/>
    </xf>
    <xf numFmtId="191" fontId="6" fillId="0" borderId="10" xfId="38" applyNumberFormat="1" applyFont="1" applyBorder="1" applyAlignment="1">
      <alignment horizontal="center"/>
    </xf>
    <xf numFmtId="191" fontId="6" fillId="0" borderId="13" xfId="38" applyNumberFormat="1" applyFont="1" applyBorder="1" applyAlignment="1">
      <alignment horizontal="center"/>
    </xf>
    <xf numFmtId="191" fontId="6" fillId="0" borderId="14" xfId="38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191" fontId="6" fillId="0" borderId="19" xfId="38" applyNumberFormat="1" applyFont="1" applyBorder="1" applyAlignment="1">
      <alignment horizontal="center"/>
    </xf>
    <xf numFmtId="191" fontId="5" fillId="0" borderId="12" xfId="38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91" fontId="5" fillId="0" borderId="10" xfId="38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191" fontId="6" fillId="0" borderId="15" xfId="38" applyNumberFormat="1" applyFont="1" applyBorder="1" applyAlignment="1">
      <alignment horizontal="center"/>
    </xf>
    <xf numFmtId="191" fontId="5" fillId="0" borderId="11" xfId="38" applyNumberFormat="1" applyFont="1" applyBorder="1" applyAlignment="1">
      <alignment horizontal="left"/>
    </xf>
    <xf numFmtId="191" fontId="8" fillId="0" borderId="12" xfId="38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88" fontId="93" fillId="0" borderId="18" xfId="38" applyNumberFormat="1" applyFont="1" applyBorder="1" applyAlignment="1">
      <alignment/>
    </xf>
    <xf numFmtId="188" fontId="93" fillId="0" borderId="13" xfId="38" applyNumberFormat="1" applyFont="1" applyBorder="1" applyAlignment="1">
      <alignment/>
    </xf>
    <xf numFmtId="188" fontId="95" fillId="0" borderId="12" xfId="38" applyNumberFormat="1" applyFont="1" applyBorder="1" applyAlignment="1">
      <alignment/>
    </xf>
    <xf numFmtId="188" fontId="90" fillId="0" borderId="18" xfId="38" applyNumberFormat="1" applyFont="1" applyBorder="1" applyAlignment="1">
      <alignment horizontal="center"/>
    </xf>
    <xf numFmtId="191" fontId="104" fillId="0" borderId="12" xfId="38" applyNumberFormat="1" applyFont="1" applyBorder="1" applyAlignment="1">
      <alignment horizontal="center"/>
    </xf>
    <xf numFmtId="0" fontId="90" fillId="0" borderId="21" xfId="0" applyFont="1" applyBorder="1" applyAlignment="1">
      <alignment/>
    </xf>
    <xf numFmtId="188" fontId="89" fillId="0" borderId="21" xfId="38" applyNumberFormat="1" applyFont="1" applyBorder="1" applyAlignment="1">
      <alignment horizontal="center"/>
    </xf>
    <xf numFmtId="188" fontId="89" fillId="0" borderId="12" xfId="38" applyNumberFormat="1" applyFont="1" applyBorder="1" applyAlignment="1">
      <alignment horizontal="center"/>
    </xf>
    <xf numFmtId="0" fontId="105" fillId="0" borderId="12" xfId="0" applyFont="1" applyBorder="1" applyAlignment="1">
      <alignment/>
    </xf>
    <xf numFmtId="188" fontId="85" fillId="0" borderId="21" xfId="0" applyNumberFormat="1" applyFont="1" applyBorder="1" applyAlignment="1">
      <alignment/>
    </xf>
    <xf numFmtId="0" fontId="84" fillId="0" borderId="12" xfId="0" applyFont="1" applyBorder="1" applyAlignment="1">
      <alignment horizontal="left"/>
    </xf>
    <xf numFmtId="0" fontId="90" fillId="0" borderId="21" xfId="0" applyFont="1" applyBorder="1" applyAlignment="1">
      <alignment horizontal="center"/>
    </xf>
    <xf numFmtId="0" fontId="106" fillId="0" borderId="22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188" fontId="8" fillId="0" borderId="12" xfId="38" applyNumberFormat="1" applyFont="1" applyBorder="1" applyAlignment="1">
      <alignment horizontal="center"/>
    </xf>
    <xf numFmtId="0" fontId="106" fillId="0" borderId="0" xfId="0" applyFont="1" applyBorder="1" applyAlignment="1">
      <alignment/>
    </xf>
    <xf numFmtId="3" fontId="87" fillId="0" borderId="12" xfId="0" applyNumberFormat="1" applyFont="1" applyBorder="1" applyAlignment="1">
      <alignment/>
    </xf>
    <xf numFmtId="0" fontId="88" fillId="0" borderId="18" xfId="0" applyFont="1" applyBorder="1" applyAlignment="1">
      <alignment/>
    </xf>
    <xf numFmtId="191" fontId="86" fillId="0" borderId="13" xfId="38" applyNumberFormat="1" applyFont="1" applyBorder="1" applyAlignment="1">
      <alignment horizontal="center"/>
    </xf>
    <xf numFmtId="191" fontId="8" fillId="0" borderId="18" xfId="38" applyNumberFormat="1" applyFont="1" applyBorder="1" applyAlignment="1">
      <alignment horizontal="center"/>
    </xf>
    <xf numFmtId="191" fontId="8" fillId="0" borderId="15" xfId="38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88" fontId="2" fillId="0" borderId="21" xfId="38" applyNumberFormat="1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5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Font="1" applyBorder="1" applyAlignment="1">
      <alignment/>
    </xf>
    <xf numFmtId="188" fontId="2" fillId="0" borderId="21" xfId="0" applyNumberFormat="1" applyFont="1" applyBorder="1" applyAlignment="1">
      <alignment/>
    </xf>
    <xf numFmtId="188" fontId="107" fillId="0" borderId="11" xfId="0" applyNumberFormat="1" applyFont="1" applyBorder="1" applyAlignment="1">
      <alignment/>
    </xf>
    <xf numFmtId="188" fontId="5" fillId="0" borderId="2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21" xfId="0" applyNumberFormat="1" applyFont="1" applyBorder="1" applyAlignment="1">
      <alignment/>
    </xf>
    <xf numFmtId="188" fontId="4" fillId="0" borderId="21" xfId="0" applyNumberFormat="1" applyFont="1" applyBorder="1" applyAlignment="1">
      <alignment/>
    </xf>
    <xf numFmtId="188" fontId="5" fillId="0" borderId="21" xfId="38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88" fontId="85" fillId="0" borderId="18" xfId="38" applyNumberFormat="1" applyFont="1" applyBorder="1" applyAlignment="1">
      <alignment horizontal="center"/>
    </xf>
    <xf numFmtId="0" fontId="85" fillId="0" borderId="12" xfId="0" applyFont="1" applyBorder="1" applyAlignment="1">
      <alignment vertical="center"/>
    </xf>
    <xf numFmtId="0" fontId="85" fillId="0" borderId="13" xfId="0" applyFont="1" applyBorder="1" applyAlignment="1">
      <alignment horizontal="center"/>
    </xf>
    <xf numFmtId="0" fontId="85" fillId="0" borderId="10" xfId="0" applyFont="1" applyBorder="1" applyAlignment="1">
      <alignment vertical="center"/>
    </xf>
    <xf numFmtId="0" fontId="85" fillId="0" borderId="15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188" fontId="88" fillId="0" borderId="12" xfId="38" applyNumberFormat="1" applyFont="1" applyBorder="1" applyAlignment="1">
      <alignment/>
    </xf>
    <xf numFmtId="188" fontId="84" fillId="0" borderId="10" xfId="38" applyNumberFormat="1" applyFont="1" applyBorder="1" applyAlignment="1">
      <alignment horizontal="center"/>
    </xf>
    <xf numFmtId="188" fontId="87" fillId="0" borderId="11" xfId="0" applyNumberFormat="1" applyFont="1" applyBorder="1" applyAlignment="1">
      <alignment/>
    </xf>
    <xf numFmtId="0" fontId="87" fillId="0" borderId="21" xfId="0" applyFont="1" applyBorder="1" applyAlignment="1">
      <alignment horizontal="center"/>
    </xf>
    <xf numFmtId="188" fontId="87" fillId="0" borderId="21" xfId="0" applyNumberFormat="1" applyFont="1" applyBorder="1" applyAlignment="1">
      <alignment horizontal="center"/>
    </xf>
    <xf numFmtId="188" fontId="92" fillId="0" borderId="21" xfId="0" applyNumberFormat="1" applyFont="1" applyBorder="1" applyAlignment="1">
      <alignment horizontal="center"/>
    </xf>
    <xf numFmtId="188" fontId="89" fillId="0" borderId="21" xfId="0" applyNumberFormat="1" applyFont="1" applyBorder="1" applyAlignment="1">
      <alignment horizontal="center"/>
    </xf>
    <xf numFmtId="188" fontId="17" fillId="0" borderId="0" xfId="0" applyNumberFormat="1" applyFont="1" applyAlignment="1">
      <alignment/>
    </xf>
    <xf numFmtId="188" fontId="90" fillId="0" borderId="21" xfId="38" applyNumberFormat="1" applyFont="1" applyBorder="1" applyAlignment="1">
      <alignment/>
    </xf>
    <xf numFmtId="188" fontId="93" fillId="0" borderId="21" xfId="38" applyNumberFormat="1" applyFont="1" applyBorder="1" applyAlignment="1">
      <alignment horizontal="left"/>
    </xf>
    <xf numFmtId="188" fontId="89" fillId="0" borderId="21" xfId="0" applyNumberFormat="1" applyFont="1" applyBorder="1" applyAlignment="1">
      <alignment/>
    </xf>
    <xf numFmtId="0" fontId="108" fillId="0" borderId="12" xfId="0" applyFont="1" applyBorder="1" applyAlignment="1">
      <alignment horizontal="center"/>
    </xf>
    <xf numFmtId="188" fontId="91" fillId="0" borderId="21" xfId="38" applyNumberFormat="1" applyFont="1" applyBorder="1" applyAlignment="1">
      <alignment horizontal="center"/>
    </xf>
    <xf numFmtId="188" fontId="92" fillId="0" borderId="21" xfId="38" applyNumberFormat="1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191" fontId="2" fillId="0" borderId="21" xfId="0" applyNumberFormat="1" applyFont="1" applyBorder="1" applyAlignment="1">
      <alignment/>
    </xf>
    <xf numFmtId="191" fontId="7" fillId="0" borderId="21" xfId="0" applyNumberFormat="1" applyFont="1" applyBorder="1" applyAlignment="1">
      <alignment/>
    </xf>
    <xf numFmtId="188" fontId="109" fillId="0" borderId="17" xfId="0" applyNumberFormat="1" applyFont="1" applyBorder="1" applyAlignment="1">
      <alignment/>
    </xf>
    <xf numFmtId="188" fontId="109" fillId="0" borderId="11" xfId="0" applyNumberFormat="1" applyFont="1" applyBorder="1" applyAlignment="1">
      <alignment/>
    </xf>
    <xf numFmtId="188" fontId="7" fillId="0" borderId="21" xfId="38" applyNumberFormat="1" applyFont="1" applyBorder="1" applyAlignment="1">
      <alignment/>
    </xf>
    <xf numFmtId="188" fontId="110" fillId="0" borderId="11" xfId="0" applyNumberFormat="1" applyFont="1" applyBorder="1" applyAlignment="1">
      <alignment/>
    </xf>
    <xf numFmtId="188" fontId="111" fillId="0" borderId="11" xfId="0" applyNumberFormat="1" applyFont="1" applyBorder="1" applyAlignment="1">
      <alignment/>
    </xf>
    <xf numFmtId="0" fontId="110" fillId="0" borderId="11" xfId="0" applyFont="1" applyBorder="1" applyAlignment="1">
      <alignment/>
    </xf>
    <xf numFmtId="188" fontId="111" fillId="0" borderId="11" xfId="0" applyNumberFormat="1" applyFont="1" applyBorder="1" applyAlignment="1">
      <alignment/>
    </xf>
    <xf numFmtId="191" fontId="109" fillId="0" borderId="0" xfId="0" applyNumberFormat="1" applyFont="1" applyBorder="1" applyAlignment="1">
      <alignment/>
    </xf>
    <xf numFmtId="191" fontId="111" fillId="0" borderId="0" xfId="0" applyNumberFormat="1" applyFont="1" applyBorder="1" applyAlignment="1">
      <alignment/>
    </xf>
    <xf numFmtId="191" fontId="112" fillId="0" borderId="0" xfId="0" applyNumberFormat="1" applyFont="1" applyBorder="1" applyAlignment="1">
      <alignment/>
    </xf>
    <xf numFmtId="0" fontId="113" fillId="0" borderId="0" xfId="0" applyFont="1" applyBorder="1" applyAlignment="1">
      <alignment/>
    </xf>
    <xf numFmtId="188" fontId="111" fillId="0" borderId="0" xfId="38" applyNumberFormat="1" applyFont="1" applyBorder="1" applyAlignment="1">
      <alignment/>
    </xf>
    <xf numFmtId="191" fontId="111" fillId="0" borderId="11" xfId="0" applyNumberFormat="1" applyFont="1" applyBorder="1" applyAlignment="1">
      <alignment/>
    </xf>
    <xf numFmtId="188" fontId="89" fillId="0" borderId="21" xfId="0" applyNumberFormat="1" applyFont="1" applyBorder="1" applyAlignment="1">
      <alignment vertical="center"/>
    </xf>
    <xf numFmtId="188" fontId="87" fillId="0" borderId="21" xfId="0" applyNumberFormat="1" applyFont="1" applyBorder="1" applyAlignment="1">
      <alignment/>
    </xf>
    <xf numFmtId="188" fontId="88" fillId="0" borderId="21" xfId="0" applyNumberFormat="1" applyFont="1" applyBorder="1" applyAlignment="1">
      <alignment horizontal="center"/>
    </xf>
    <xf numFmtId="188" fontId="4" fillId="0" borderId="21" xfId="38" applyNumberFormat="1" applyFont="1" applyBorder="1" applyAlignment="1">
      <alignment/>
    </xf>
    <xf numFmtId="3" fontId="84" fillId="0" borderId="21" xfId="0" applyNumberFormat="1" applyFont="1" applyBorder="1" applyAlignment="1">
      <alignment horizontal="center"/>
    </xf>
    <xf numFmtId="188" fontId="88" fillId="0" borderId="21" xfId="38" applyNumberFormat="1" applyFont="1" applyBorder="1" applyAlignment="1">
      <alignment horizontal="center"/>
    </xf>
    <xf numFmtId="201" fontId="85" fillId="0" borderId="10" xfId="38" applyNumberFormat="1" applyFont="1" applyBorder="1" applyAlignment="1">
      <alignment horizontal="center"/>
    </xf>
    <xf numFmtId="201" fontId="85" fillId="0" borderId="11" xfId="38" applyNumberFormat="1" applyFont="1" applyBorder="1" applyAlignment="1">
      <alignment horizontal="center"/>
    </xf>
    <xf numFmtId="201" fontId="85" fillId="0" borderId="21" xfId="0" applyNumberFormat="1" applyFont="1" applyBorder="1" applyAlignment="1">
      <alignment horizontal="center"/>
    </xf>
    <xf numFmtId="201" fontId="88" fillId="0" borderId="10" xfId="38" applyNumberFormat="1" applyFont="1" applyBorder="1" applyAlignment="1">
      <alignment horizontal="center"/>
    </xf>
    <xf numFmtId="201" fontId="89" fillId="0" borderId="10" xfId="38" applyNumberFormat="1" applyFont="1" applyBorder="1" applyAlignment="1">
      <alignment horizontal="center"/>
    </xf>
    <xf numFmtId="201" fontId="88" fillId="0" borderId="11" xfId="38" applyNumberFormat="1" applyFont="1" applyBorder="1" applyAlignment="1">
      <alignment horizontal="center"/>
    </xf>
    <xf numFmtId="201" fontId="88" fillId="0" borderId="21" xfId="38" applyNumberFormat="1" applyFont="1" applyBorder="1" applyAlignment="1">
      <alignment horizontal="center"/>
    </xf>
    <xf numFmtId="201" fontId="89" fillId="0" borderId="21" xfId="38" applyNumberFormat="1" applyFont="1" applyBorder="1" applyAlignment="1">
      <alignment horizontal="center"/>
    </xf>
    <xf numFmtId="188" fontId="112" fillId="0" borderId="11" xfId="0" applyNumberFormat="1" applyFont="1" applyBorder="1" applyAlignment="1">
      <alignment/>
    </xf>
    <xf numFmtId="188" fontId="113" fillId="0" borderId="11" xfId="0" applyNumberFormat="1" applyFont="1" applyBorder="1" applyAlignment="1">
      <alignment/>
    </xf>
    <xf numFmtId="188" fontId="109" fillId="0" borderId="11" xfId="0" applyNumberFormat="1" applyFont="1" applyBorder="1" applyAlignment="1">
      <alignment horizontal="center"/>
    </xf>
    <xf numFmtId="188" fontId="113" fillId="0" borderId="11" xfId="0" applyNumberFormat="1" applyFont="1" applyBorder="1" applyAlignment="1">
      <alignment horizontal="center"/>
    </xf>
    <xf numFmtId="188" fontId="112" fillId="0" borderId="11" xfId="0" applyNumberFormat="1" applyFont="1" applyBorder="1" applyAlignment="1">
      <alignment horizontal="center"/>
    </xf>
    <xf numFmtId="0" fontId="87" fillId="34" borderId="0" xfId="0" applyFont="1" applyFill="1" applyAlignment="1">
      <alignment/>
    </xf>
    <xf numFmtId="0" fontId="109" fillId="0" borderId="17" xfId="0" applyFont="1" applyBorder="1" applyAlignment="1">
      <alignment/>
    </xf>
    <xf numFmtId="188" fontId="114" fillId="0" borderId="0" xfId="0" applyNumberFormat="1" applyFont="1" applyAlignment="1">
      <alignment/>
    </xf>
    <xf numFmtId="188" fontId="109" fillId="0" borderId="15" xfId="0" applyNumberFormat="1" applyFont="1" applyBorder="1" applyAlignment="1">
      <alignment/>
    </xf>
    <xf numFmtId="0" fontId="87" fillId="0" borderId="0" xfId="0" applyFont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8" xfId="0" applyFont="1" applyBorder="1" applyAlignment="1">
      <alignment/>
    </xf>
    <xf numFmtId="188" fontId="85" fillId="0" borderId="20" xfId="38" applyNumberFormat="1" applyFont="1" applyBorder="1" applyAlignment="1">
      <alignment horizontal="left"/>
    </xf>
    <xf numFmtId="0" fontId="89" fillId="0" borderId="11" xfId="0" applyFont="1" applyBorder="1" applyAlignment="1">
      <alignment horizontal="center"/>
    </xf>
    <xf numFmtId="3" fontId="87" fillId="0" borderId="18" xfId="0" applyNumberFormat="1" applyFont="1" applyBorder="1" applyAlignment="1">
      <alignment/>
    </xf>
    <xf numFmtId="3" fontId="87" fillId="0" borderId="11" xfId="0" applyNumberFormat="1" applyFont="1" applyBorder="1" applyAlignment="1">
      <alignment/>
    </xf>
    <xf numFmtId="3" fontId="87" fillId="0" borderId="19" xfId="0" applyNumberFormat="1" applyFont="1" applyBorder="1" applyAlignment="1">
      <alignment/>
    </xf>
    <xf numFmtId="201" fontId="2" fillId="0" borderId="21" xfId="0" applyNumberFormat="1" applyFont="1" applyBorder="1" applyAlignment="1">
      <alignment/>
    </xf>
    <xf numFmtId="188" fontId="109" fillId="0" borderId="0" xfId="0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88" fontId="5" fillId="0" borderId="15" xfId="38" applyNumberFormat="1" applyFont="1" applyBorder="1" applyAlignment="1">
      <alignment horizontal="center"/>
    </xf>
    <xf numFmtId="191" fontId="85" fillId="0" borderId="0" xfId="38" applyNumberFormat="1" applyFont="1" applyBorder="1" applyAlignment="1">
      <alignment/>
    </xf>
    <xf numFmtId="191" fontId="84" fillId="0" borderId="0" xfId="38" applyNumberFormat="1" applyFont="1" applyBorder="1" applyAlignment="1">
      <alignment horizontal="center"/>
    </xf>
    <xf numFmtId="188" fontId="85" fillId="0" borderId="0" xfId="38" applyNumberFormat="1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188" fontId="86" fillId="0" borderId="0" xfId="38" applyNumberFormat="1" applyFont="1" applyBorder="1" applyAlignment="1">
      <alignment/>
    </xf>
    <xf numFmtId="188" fontId="93" fillId="0" borderId="0" xfId="38" applyNumberFormat="1" applyFont="1" applyBorder="1" applyAlignment="1">
      <alignment horizontal="left"/>
    </xf>
    <xf numFmtId="188" fontId="111" fillId="0" borderId="0" xfId="0" applyNumberFormat="1" applyFont="1" applyBorder="1" applyAlignment="1">
      <alignment/>
    </xf>
    <xf numFmtId="201" fontId="87" fillId="0" borderId="21" xfId="0" applyNumberFormat="1" applyFont="1" applyBorder="1" applyAlignment="1">
      <alignment/>
    </xf>
    <xf numFmtId="1" fontId="87" fillId="0" borderId="21" xfId="0" applyNumberFormat="1" applyFont="1" applyBorder="1" applyAlignment="1">
      <alignment horizontal="center"/>
    </xf>
    <xf numFmtId="201" fontId="90" fillId="0" borderId="21" xfId="38" applyNumberFormat="1" applyFont="1" applyBorder="1" applyAlignment="1">
      <alignment/>
    </xf>
    <xf numFmtId="201" fontId="90" fillId="0" borderId="21" xfId="0" applyNumberFormat="1" applyFont="1" applyBorder="1" applyAlignment="1">
      <alignment/>
    </xf>
    <xf numFmtId="201" fontId="88" fillId="0" borderId="21" xfId="0" applyNumberFormat="1" applyFont="1" applyBorder="1" applyAlignment="1">
      <alignment/>
    </xf>
    <xf numFmtId="0" fontId="87" fillId="0" borderId="0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9" fillId="0" borderId="20" xfId="0" applyFont="1" applyBorder="1" applyAlignment="1">
      <alignment vertical="center"/>
    </xf>
    <xf numFmtId="0" fontId="89" fillId="0" borderId="14" xfId="0" applyFont="1" applyBorder="1" applyAlignment="1">
      <alignment vertical="center"/>
    </xf>
    <xf numFmtId="0" fontId="89" fillId="0" borderId="14" xfId="0" applyFont="1" applyBorder="1" applyAlignment="1">
      <alignment/>
    </xf>
    <xf numFmtId="188" fontId="93" fillId="0" borderId="19" xfId="38" applyNumberFormat="1" applyFont="1" applyBorder="1" applyAlignment="1">
      <alignment/>
    </xf>
    <xf numFmtId="0" fontId="89" fillId="0" borderId="16" xfId="0" applyFont="1" applyBorder="1" applyAlignment="1">
      <alignment/>
    </xf>
    <xf numFmtId="188" fontId="90" fillId="0" borderId="12" xfId="38" applyNumberFormat="1" applyFont="1" applyBorder="1" applyAlignment="1">
      <alignment horizontal="center"/>
    </xf>
    <xf numFmtId="188" fontId="87" fillId="0" borderId="10" xfId="38" applyNumberFormat="1" applyFont="1" applyBorder="1" applyAlignment="1">
      <alignment horizontal="center"/>
    </xf>
    <xf numFmtId="188" fontId="87" fillId="0" borderId="12" xfId="38" applyNumberFormat="1" applyFont="1" applyBorder="1" applyAlignment="1">
      <alignment horizontal="center"/>
    </xf>
    <xf numFmtId="188" fontId="90" fillId="0" borderId="10" xfId="38" applyNumberFormat="1" applyFont="1" applyBorder="1" applyAlignment="1">
      <alignment horizontal="center"/>
    </xf>
    <xf numFmtId="191" fontId="86" fillId="0" borderId="15" xfId="38" applyNumberFormat="1" applyFont="1" applyBorder="1" applyAlignment="1">
      <alignment horizontal="center"/>
    </xf>
    <xf numFmtId="191" fontId="111" fillId="0" borderId="15" xfId="0" applyNumberFormat="1" applyFont="1" applyBorder="1" applyAlignment="1">
      <alignment/>
    </xf>
    <xf numFmtId="0" fontId="85" fillId="0" borderId="18" xfId="0" applyFont="1" applyBorder="1" applyAlignment="1">
      <alignment horizontal="center"/>
    </xf>
    <xf numFmtId="17" fontId="85" fillId="0" borderId="13" xfId="0" applyNumberFormat="1" applyFont="1" applyBorder="1" applyAlignment="1">
      <alignment horizontal="center"/>
    </xf>
    <xf numFmtId="188" fontId="7" fillId="0" borderId="10" xfId="38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6" fillId="0" borderId="10" xfId="0" applyFont="1" applyBorder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188" fontId="84" fillId="0" borderId="20" xfId="38" applyNumberFormat="1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91" fontId="85" fillId="0" borderId="19" xfId="38" applyNumberFormat="1" applyFont="1" applyBorder="1" applyAlignment="1">
      <alignment/>
    </xf>
    <xf numFmtId="191" fontId="85" fillId="0" borderId="12" xfId="38" applyNumberFormat="1" applyFont="1" applyBorder="1" applyAlignment="1">
      <alignment/>
    </xf>
    <xf numFmtId="191" fontId="85" fillId="0" borderId="13" xfId="38" applyNumberFormat="1" applyFont="1" applyBorder="1" applyAlignment="1">
      <alignment/>
    </xf>
    <xf numFmtId="0" fontId="88" fillId="0" borderId="11" xfId="0" applyFont="1" applyBorder="1" applyAlignment="1">
      <alignment/>
    </xf>
    <xf numFmtId="191" fontId="85" fillId="0" borderId="15" xfId="38" applyNumberFormat="1" applyFont="1" applyBorder="1" applyAlignment="1">
      <alignment/>
    </xf>
    <xf numFmtId="188" fontId="85" fillId="0" borderId="0" xfId="38" applyNumberFormat="1" applyFont="1" applyBorder="1" applyAlignment="1">
      <alignment horizontal="center"/>
    </xf>
    <xf numFmtId="191" fontId="85" fillId="0" borderId="18" xfId="38" applyNumberFormat="1" applyFont="1" applyBorder="1" applyAlignment="1">
      <alignment/>
    </xf>
    <xf numFmtId="188" fontId="89" fillId="0" borderId="12" xfId="38" applyNumberFormat="1" applyFont="1" applyBorder="1" applyAlignment="1">
      <alignment/>
    </xf>
    <xf numFmtId="191" fontId="85" fillId="0" borderId="13" xfId="38" applyNumberFormat="1" applyFont="1" applyBorder="1" applyAlignment="1">
      <alignment horizontal="center"/>
    </xf>
    <xf numFmtId="188" fontId="89" fillId="0" borderId="10" xfId="38" applyNumberFormat="1" applyFont="1" applyBorder="1" applyAlignment="1">
      <alignment/>
    </xf>
    <xf numFmtId="188" fontId="89" fillId="0" borderId="11" xfId="38" applyNumberFormat="1" applyFont="1" applyBorder="1" applyAlignment="1">
      <alignment/>
    </xf>
    <xf numFmtId="191" fontId="85" fillId="0" borderId="15" xfId="38" applyNumberFormat="1" applyFont="1" applyBorder="1" applyAlignment="1">
      <alignment horizontal="center"/>
    </xf>
    <xf numFmtId="188" fontId="87" fillId="0" borderId="12" xfId="38" applyNumberFormat="1" applyFont="1" applyBorder="1" applyAlignment="1">
      <alignment/>
    </xf>
    <xf numFmtId="188" fontId="85" fillId="0" borderId="10" xfId="38" applyNumberFormat="1" applyFont="1" applyBorder="1" applyAlignment="1">
      <alignment/>
    </xf>
    <xf numFmtId="188" fontId="85" fillId="0" borderId="11" xfId="38" applyNumberFormat="1" applyFont="1" applyBorder="1" applyAlignment="1">
      <alignment/>
    </xf>
    <xf numFmtId="0" fontId="88" fillId="0" borderId="19" xfId="0" applyFont="1" applyBorder="1" applyAlignment="1">
      <alignment horizontal="left"/>
    </xf>
    <xf numFmtId="0" fontId="88" fillId="0" borderId="17" xfId="0" applyFont="1" applyBorder="1" applyAlignment="1">
      <alignment/>
    </xf>
    <xf numFmtId="191" fontId="85" fillId="0" borderId="17" xfId="38" applyNumberFormat="1" applyFont="1" applyBorder="1" applyAlignment="1">
      <alignment/>
    </xf>
    <xf numFmtId="0" fontId="115" fillId="0" borderId="12" xfId="0" applyFont="1" applyBorder="1" applyAlignment="1">
      <alignment/>
    </xf>
    <xf numFmtId="0" fontId="115" fillId="0" borderId="10" xfId="0" applyFont="1" applyBorder="1" applyAlignment="1">
      <alignment/>
    </xf>
    <xf numFmtId="188" fontId="88" fillId="0" borderId="10" xfId="38" applyNumberFormat="1" applyFont="1" applyBorder="1" applyAlignment="1">
      <alignment/>
    </xf>
    <xf numFmtId="188" fontId="88" fillId="0" borderId="11" xfId="38" applyNumberFormat="1" applyFont="1" applyBorder="1" applyAlignment="1">
      <alignment/>
    </xf>
    <xf numFmtId="191" fontId="88" fillId="0" borderId="10" xfId="38" applyNumberFormat="1" applyFont="1" applyBorder="1" applyAlignment="1">
      <alignment horizontal="center"/>
    </xf>
    <xf numFmtId="191" fontId="88" fillId="0" borderId="13" xfId="38" applyNumberFormat="1" applyFont="1" applyBorder="1" applyAlignment="1">
      <alignment horizontal="center"/>
    </xf>
    <xf numFmtId="0" fontId="89" fillId="0" borderId="20" xfId="0" applyFont="1" applyBorder="1" applyAlignment="1">
      <alignment/>
    </xf>
    <xf numFmtId="0" fontId="92" fillId="0" borderId="19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17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11" xfId="0" applyFont="1" applyBorder="1" applyAlignment="1">
      <alignment/>
    </xf>
    <xf numFmtId="0" fontId="89" fillId="0" borderId="20" xfId="0" applyFont="1" applyBorder="1" applyAlignment="1">
      <alignment horizontal="center"/>
    </xf>
    <xf numFmtId="0" fontId="89" fillId="0" borderId="14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92" fillId="0" borderId="18" xfId="0" applyFont="1" applyBorder="1" applyAlignment="1">
      <alignment/>
    </xf>
    <xf numFmtId="188" fontId="85" fillId="0" borderId="13" xfId="38" applyNumberFormat="1" applyFont="1" applyBorder="1" applyAlignment="1">
      <alignment horizontal="center"/>
    </xf>
    <xf numFmtId="0" fontId="92" fillId="0" borderId="13" xfId="0" applyFont="1" applyBorder="1" applyAlignment="1">
      <alignment/>
    </xf>
    <xf numFmtId="191" fontId="89" fillId="0" borderId="10" xfId="38" applyNumberFormat="1" applyFont="1" applyBorder="1" applyAlignment="1">
      <alignment horizontal="center"/>
    </xf>
    <xf numFmtId="0" fontId="116" fillId="0" borderId="0" xfId="0" applyFont="1" applyBorder="1" applyAlignment="1">
      <alignment/>
    </xf>
    <xf numFmtId="188" fontId="88" fillId="0" borderId="12" xfId="38" applyNumberFormat="1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5" fillId="0" borderId="17" xfId="0" applyFont="1" applyBorder="1" applyAlignment="1">
      <alignment horizontal="left"/>
    </xf>
    <xf numFmtId="0" fontId="85" fillId="0" borderId="19" xfId="0" applyFont="1" applyBorder="1" applyAlignment="1">
      <alignment horizontal="center"/>
    </xf>
    <xf numFmtId="191" fontId="85" fillId="0" borderId="11" xfId="0" applyNumberFormat="1" applyFont="1" applyBorder="1" applyAlignment="1">
      <alignment/>
    </xf>
    <xf numFmtId="191" fontId="88" fillId="0" borderId="21" xfId="0" applyNumberFormat="1" applyFont="1" applyBorder="1" applyAlignment="1">
      <alignment/>
    </xf>
    <xf numFmtId="191" fontId="87" fillId="0" borderId="21" xfId="0" applyNumberFormat="1" applyFont="1" applyBorder="1" applyAlignment="1">
      <alignment/>
    </xf>
    <xf numFmtId="191" fontId="88" fillId="0" borderId="0" xfId="0" applyNumberFormat="1" applyFont="1" applyBorder="1" applyAlignment="1">
      <alignment/>
    </xf>
    <xf numFmtId="188" fontId="87" fillId="0" borderId="0" xfId="0" applyNumberFormat="1" applyFont="1" applyAlignment="1">
      <alignment/>
    </xf>
    <xf numFmtId="0" fontId="117" fillId="0" borderId="10" xfId="0" applyFont="1" applyBorder="1" applyAlignment="1">
      <alignment/>
    </xf>
    <xf numFmtId="0" fontId="117" fillId="0" borderId="11" xfId="0" applyFont="1" applyBorder="1" applyAlignment="1">
      <alignment/>
    </xf>
    <xf numFmtId="0" fontId="112" fillId="0" borderId="0" xfId="0" applyFont="1" applyBorder="1" applyAlignment="1">
      <alignment/>
    </xf>
    <xf numFmtId="191" fontId="112" fillId="0" borderId="0" xfId="38" applyNumberFormat="1" applyFont="1" applyBorder="1" applyAlignment="1">
      <alignment/>
    </xf>
    <xf numFmtId="191" fontId="113" fillId="0" borderId="0" xfId="38" applyNumberFormat="1" applyFont="1" applyBorder="1" applyAlignment="1">
      <alignment/>
    </xf>
    <xf numFmtId="188" fontId="113" fillId="0" borderId="0" xfId="38" applyNumberFormat="1" applyFont="1" applyBorder="1" applyAlignment="1">
      <alignment/>
    </xf>
    <xf numFmtId="0" fontId="113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191" fontId="113" fillId="0" borderId="11" xfId="38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5" fillId="0" borderId="10" xfId="0" applyFont="1" applyBorder="1" applyAlignment="1">
      <alignment/>
    </xf>
    <xf numFmtId="188" fontId="2" fillId="0" borderId="0" xfId="0" applyNumberFormat="1" applyFont="1" applyBorder="1" applyAlignment="1">
      <alignment/>
    </xf>
    <xf numFmtId="0" fontId="91" fillId="0" borderId="11" xfId="0" applyFont="1" applyBorder="1" applyAlignment="1">
      <alignment/>
    </xf>
    <xf numFmtId="191" fontId="118" fillId="0" borderId="11" xfId="38" applyNumberFormat="1" applyFont="1" applyBorder="1" applyAlignment="1">
      <alignment/>
    </xf>
    <xf numFmtId="188" fontId="118" fillId="0" borderId="11" xfId="0" applyNumberFormat="1" applyFont="1" applyBorder="1" applyAlignment="1">
      <alignment horizontal="center"/>
    </xf>
    <xf numFmtId="191" fontId="118" fillId="0" borderId="11" xfId="38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0" fontId="94" fillId="0" borderId="21" xfId="0" applyFont="1" applyBorder="1" applyAlignment="1">
      <alignment horizontal="center"/>
    </xf>
    <xf numFmtId="0" fontId="94" fillId="0" borderId="22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106" fillId="0" borderId="17" xfId="0" applyFont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105" fillId="0" borderId="0" xfId="0" applyFont="1" applyAlignment="1">
      <alignment horizontal="center"/>
    </xf>
    <xf numFmtId="0" fontId="84" fillId="0" borderId="17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188" fontId="84" fillId="0" borderId="18" xfId="38" applyNumberFormat="1" applyFont="1" applyBorder="1" applyAlignment="1">
      <alignment horizontal="center"/>
    </xf>
    <xf numFmtId="188" fontId="84" fillId="0" borderId="19" xfId="38" applyNumberFormat="1" applyFont="1" applyBorder="1" applyAlignment="1">
      <alignment horizontal="center"/>
    </xf>
    <xf numFmtId="188" fontId="84" fillId="0" borderId="20" xfId="38" applyNumberFormat="1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20" xfId="0" applyFont="1" applyBorder="1" applyAlignment="1">
      <alignment horizontal="center"/>
    </xf>
    <xf numFmtId="0" fontId="87" fillId="0" borderId="22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8" fontId="3" fillId="0" borderId="18" xfId="38" applyNumberFormat="1" applyFont="1" applyBorder="1" applyAlignment="1">
      <alignment horizontal="center"/>
    </xf>
    <xf numFmtId="188" fontId="3" fillId="0" borderId="19" xfId="38" applyNumberFormat="1" applyFont="1" applyBorder="1" applyAlignment="1">
      <alignment horizontal="center"/>
    </xf>
    <xf numFmtId="188" fontId="3" fillId="0" borderId="20" xfId="3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9" fillId="0" borderId="17" xfId="0" applyFont="1" applyBorder="1" applyAlignment="1">
      <alignment horizontal="left"/>
    </xf>
    <xf numFmtId="0" fontId="119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7" fillId="0" borderId="22" xfId="0" applyFont="1" applyBorder="1" applyAlignment="1">
      <alignment horizontal="right"/>
    </xf>
    <xf numFmtId="0" fontId="87" fillId="0" borderId="23" xfId="0" applyFont="1" applyBorder="1" applyAlignment="1">
      <alignment horizontal="right"/>
    </xf>
    <xf numFmtId="0" fontId="87" fillId="0" borderId="24" xfId="0" applyFont="1" applyBorder="1" applyAlignment="1">
      <alignment horizontal="right"/>
    </xf>
    <xf numFmtId="0" fontId="87" fillId="0" borderId="18" xfId="0" applyFont="1" applyBorder="1" applyAlignment="1">
      <alignment horizontal="right"/>
    </xf>
    <xf numFmtId="0" fontId="87" fillId="0" borderId="19" xfId="0" applyFont="1" applyBorder="1" applyAlignment="1">
      <alignment horizontal="right"/>
    </xf>
    <xf numFmtId="0" fontId="87" fillId="0" borderId="20" xfId="0" applyFont="1" applyBorder="1" applyAlignment="1">
      <alignment horizontal="right"/>
    </xf>
    <xf numFmtId="0" fontId="84" fillId="0" borderId="15" xfId="0" applyFont="1" applyBorder="1" applyAlignment="1">
      <alignment horizontal="center"/>
    </xf>
    <xf numFmtId="0" fontId="106" fillId="0" borderId="22" xfId="0" applyFont="1" applyBorder="1" applyAlignment="1">
      <alignment horizontal="center"/>
    </xf>
    <xf numFmtId="0" fontId="106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597;&#3594;&#3637;&#3588;&#3619;&#3640;&#3616;&#3633;&#3603;&#3601;&#3660;%2061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ศึกษา"/>
      <sheetName val="สป"/>
      <sheetName val="งานป้องกันฯ"/>
      <sheetName val="สวัสดิการ"/>
      <sheetName val="กองช่าง"/>
      <sheetName val="คลั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="110" zoomScaleNormal="110" zoomScalePageLayoutView="0" workbookViewId="0" topLeftCell="A1">
      <selection activeCell="P17" sqref="P17"/>
    </sheetView>
  </sheetViews>
  <sheetFormatPr defaultColWidth="9.140625" defaultRowHeight="12.75"/>
  <cols>
    <col min="1" max="1" width="47.140625" style="160" customWidth="1"/>
    <col min="2" max="2" width="6.140625" style="160" customWidth="1"/>
    <col min="3" max="3" width="8.8515625" style="160" customWidth="1"/>
    <col min="4" max="4" width="6.421875" style="160" customWidth="1"/>
    <col min="5" max="5" width="9.00390625" style="160" customWidth="1"/>
    <col min="6" max="6" width="6.421875" style="160" customWidth="1"/>
    <col min="7" max="7" width="9.7109375" style="160" customWidth="1"/>
    <col min="8" max="8" width="6.140625" style="160" customWidth="1"/>
    <col min="9" max="9" width="10.140625" style="160" customWidth="1"/>
    <col min="10" max="10" width="6.8515625" style="160" customWidth="1"/>
    <col min="11" max="11" width="10.7109375" style="160" customWidth="1"/>
    <col min="12" max="12" width="6.7109375" style="160" customWidth="1"/>
    <col min="13" max="13" width="10.28125" style="160" customWidth="1"/>
    <col min="14" max="14" width="3.421875" style="160" customWidth="1"/>
    <col min="15" max="15" width="3.7109375" style="160" customWidth="1"/>
    <col min="16" max="16" width="8.140625" style="160" customWidth="1"/>
    <col min="17" max="17" width="10.140625" style="160" customWidth="1"/>
    <col min="18" max="18" width="14.140625" style="160" bestFit="1" customWidth="1"/>
    <col min="19" max="20" width="9.140625" style="160" customWidth="1"/>
    <col min="21" max="21" width="11.140625" style="160" bestFit="1" customWidth="1"/>
    <col min="22" max="16384" width="9.140625" style="160" customWidth="1"/>
  </cols>
  <sheetData>
    <row r="1" spans="1:13" ht="21.75" customHeight="1">
      <c r="A1" s="679" t="s">
        <v>1364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3" ht="21.75" customHeight="1">
      <c r="A2" s="685">
        <v>15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</row>
    <row r="3" spans="1:17" ht="18.75">
      <c r="A3" s="684" t="s">
        <v>0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87"/>
      <c r="O3" s="87"/>
      <c r="P3" s="87"/>
      <c r="Q3" s="87"/>
    </row>
    <row r="4" spans="1:17" ht="18.75">
      <c r="A4" s="684" t="s">
        <v>564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113"/>
      <c r="O4" s="113"/>
      <c r="P4" s="113"/>
      <c r="Q4" s="113"/>
    </row>
    <row r="5" spans="1:17" ht="21">
      <c r="A5" s="686" t="s">
        <v>140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113"/>
      <c r="O5" s="113"/>
      <c r="P5" s="113"/>
      <c r="Q5" s="113"/>
    </row>
    <row r="6" spans="1:17" ht="18.75">
      <c r="A6" s="71" t="s">
        <v>1</v>
      </c>
      <c r="B6" s="681" t="s">
        <v>6</v>
      </c>
      <c r="C6" s="681"/>
      <c r="D6" s="681" t="s">
        <v>7</v>
      </c>
      <c r="E6" s="681"/>
      <c r="F6" s="681" t="s">
        <v>127</v>
      </c>
      <c r="G6" s="681"/>
      <c r="H6" s="681" t="s">
        <v>128</v>
      </c>
      <c r="I6" s="681"/>
      <c r="J6" s="681" t="s">
        <v>562</v>
      </c>
      <c r="K6" s="681"/>
      <c r="L6" s="682" t="s">
        <v>563</v>
      </c>
      <c r="M6" s="683"/>
      <c r="N6" s="87"/>
      <c r="O6" s="87"/>
      <c r="P6" s="87"/>
      <c r="Q6" s="87"/>
    </row>
    <row r="7" spans="1:18" ht="21">
      <c r="A7" s="110"/>
      <c r="B7" s="291" t="s">
        <v>4</v>
      </c>
      <c r="C7" s="291" t="s">
        <v>565</v>
      </c>
      <c r="D7" s="291" t="s">
        <v>4</v>
      </c>
      <c r="E7" s="291" t="s">
        <v>566</v>
      </c>
      <c r="F7" s="291" t="s">
        <v>4</v>
      </c>
      <c r="G7" s="291" t="s">
        <v>2</v>
      </c>
      <c r="H7" s="291" t="s">
        <v>4</v>
      </c>
      <c r="I7" s="291" t="s">
        <v>2</v>
      </c>
      <c r="J7" s="291" t="s">
        <v>4</v>
      </c>
      <c r="K7" s="291" t="s">
        <v>2</v>
      </c>
      <c r="L7" s="291" t="s">
        <v>4</v>
      </c>
      <c r="M7" s="511" t="s">
        <v>565</v>
      </c>
      <c r="N7" s="87"/>
      <c r="O7" s="87"/>
      <c r="P7" s="87"/>
      <c r="Q7" s="87"/>
      <c r="R7" s="161"/>
    </row>
    <row r="8" spans="1:18" ht="21">
      <c r="A8" s="195"/>
      <c r="B8" s="292" t="s">
        <v>5</v>
      </c>
      <c r="C8" s="292" t="s">
        <v>3</v>
      </c>
      <c r="D8" s="292" t="s">
        <v>5</v>
      </c>
      <c r="E8" s="292" t="s">
        <v>3</v>
      </c>
      <c r="F8" s="292" t="s">
        <v>5</v>
      </c>
      <c r="G8" s="292" t="s">
        <v>3</v>
      </c>
      <c r="H8" s="292" t="s">
        <v>5</v>
      </c>
      <c r="I8" s="292" t="s">
        <v>3</v>
      </c>
      <c r="J8" s="292" t="s">
        <v>5</v>
      </c>
      <c r="K8" s="292" t="s">
        <v>3</v>
      </c>
      <c r="L8" s="292" t="s">
        <v>5</v>
      </c>
      <c r="M8" s="292" t="s">
        <v>3</v>
      </c>
      <c r="N8" s="87"/>
      <c r="O8" s="87"/>
      <c r="P8" s="87"/>
      <c r="Q8" s="87"/>
      <c r="R8" s="161"/>
    </row>
    <row r="9" spans="1:18" ht="21">
      <c r="A9" s="164" t="s">
        <v>1311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87"/>
      <c r="O9" s="87"/>
      <c r="P9" s="87"/>
      <c r="Q9" s="87"/>
      <c r="R9" s="161"/>
    </row>
    <row r="10" spans="1:18" ht="21">
      <c r="A10" s="121" t="s">
        <v>1312</v>
      </c>
      <c r="B10" s="101">
        <f>'ยุทธ 1 02'!E290</f>
        <v>0</v>
      </c>
      <c r="C10" s="101">
        <f>'ยุทธ 1 02'!E291</f>
        <v>0</v>
      </c>
      <c r="D10" s="101">
        <f>'ยุทธ 1 02'!F290</f>
        <v>6</v>
      </c>
      <c r="E10" s="193">
        <f>'ยุทธ 1 02'!F291</f>
        <v>2296000</v>
      </c>
      <c r="F10" s="101">
        <f>'ยุทธ 1 02'!G290</f>
        <v>0</v>
      </c>
      <c r="G10" s="101">
        <f>'ยุทธ 1 02'!G291</f>
        <v>0</v>
      </c>
      <c r="H10" s="101">
        <f>'ยุทธ 1 02'!H290</f>
        <v>54</v>
      </c>
      <c r="I10" s="193">
        <f>'ยุทธ 1 02'!H291</f>
        <v>10450000</v>
      </c>
      <c r="J10" s="101">
        <f>'ยุทธ 1 02'!I290</f>
        <v>3</v>
      </c>
      <c r="K10" s="101">
        <f>'ยุทธ 1 02'!I291</f>
        <v>700000</v>
      </c>
      <c r="L10" s="101">
        <f aca="true" t="shared" si="0" ref="L10:M12">J10+H10+F10+D10+B10</f>
        <v>63</v>
      </c>
      <c r="M10" s="193">
        <f t="shared" si="0"/>
        <v>13446000</v>
      </c>
      <c r="N10" s="87"/>
      <c r="O10" s="87"/>
      <c r="P10" s="87"/>
      <c r="Q10" s="87"/>
      <c r="R10" s="161"/>
    </row>
    <row r="11" spans="1:18" ht="21">
      <c r="A11" s="121" t="s">
        <v>1370</v>
      </c>
      <c r="B11" s="101">
        <f>'ยุทธ 1 02'!E424</f>
        <v>0</v>
      </c>
      <c r="C11" s="101">
        <f>'ยุทธ 1 02'!E425</f>
        <v>0</v>
      </c>
      <c r="D11" s="101">
        <f>'ยุทธ 1 02'!F424</f>
        <v>0</v>
      </c>
      <c r="E11" s="101">
        <f>'ยุทธ 1 02'!F425</f>
        <v>0</v>
      </c>
      <c r="F11" s="101">
        <f>'ยุทธ 1 02'!G424</f>
        <v>4</v>
      </c>
      <c r="G11" s="193">
        <f>'ยุทธ 1 02'!G425</f>
        <v>3200000</v>
      </c>
      <c r="H11" s="101">
        <f>'ยุทธ 1 02'!H424</f>
        <v>11</v>
      </c>
      <c r="I11" s="101">
        <f>'ยุทธ 1 02'!H425</f>
        <v>6700000</v>
      </c>
      <c r="J11" s="101">
        <f>'ยุทธ 1 02'!I424</f>
        <v>17</v>
      </c>
      <c r="K11" s="101">
        <f>'ยุทธ 1 02'!I425</f>
        <v>7700000</v>
      </c>
      <c r="L11" s="101">
        <f t="shared" si="0"/>
        <v>32</v>
      </c>
      <c r="M11" s="193">
        <f t="shared" si="0"/>
        <v>17600000</v>
      </c>
      <c r="N11" s="87"/>
      <c r="O11" s="87"/>
      <c r="P11" s="87"/>
      <c r="Q11" s="87"/>
      <c r="R11" s="161"/>
    </row>
    <row r="12" spans="1:18" ht="21">
      <c r="A12" s="121" t="s">
        <v>1371</v>
      </c>
      <c r="B12" s="101">
        <v>0</v>
      </c>
      <c r="C12" s="101">
        <v>0</v>
      </c>
      <c r="D12" s="101">
        <v>0</v>
      </c>
      <c r="E12" s="101">
        <v>0</v>
      </c>
      <c r="F12" s="101">
        <v>1</v>
      </c>
      <c r="G12" s="101">
        <f>'ยุทธ 1 02'!G454</f>
        <v>250000</v>
      </c>
      <c r="H12" s="101">
        <v>1</v>
      </c>
      <c r="I12" s="101">
        <f>'ยุทธ 1 02'!H454</f>
        <v>250000</v>
      </c>
      <c r="J12" s="101">
        <v>1</v>
      </c>
      <c r="K12" s="101">
        <f>'ยุทธ 1 02'!I454</f>
        <v>250000</v>
      </c>
      <c r="L12" s="101">
        <f t="shared" si="0"/>
        <v>3</v>
      </c>
      <c r="M12" s="193">
        <f t="shared" si="0"/>
        <v>750000</v>
      </c>
      <c r="N12" s="87"/>
      <c r="O12" s="87"/>
      <c r="P12" s="87"/>
      <c r="Q12" s="87"/>
      <c r="R12" s="161"/>
    </row>
    <row r="13" spans="1:18" ht="21">
      <c r="A13" s="167"/>
      <c r="B13" s="101"/>
      <c r="C13" s="109"/>
      <c r="D13" s="101"/>
      <c r="E13" s="101"/>
      <c r="F13" s="101"/>
      <c r="G13" s="101"/>
      <c r="H13" s="101"/>
      <c r="I13" s="101"/>
      <c r="J13" s="101"/>
      <c r="K13" s="101"/>
      <c r="L13" s="101"/>
      <c r="M13" s="193"/>
      <c r="N13" s="87"/>
      <c r="O13" s="87"/>
      <c r="P13" s="87"/>
      <c r="Q13" s="87"/>
      <c r="R13" s="161"/>
    </row>
    <row r="14" spans="1:18" ht="21">
      <c r="A14" s="460" t="s">
        <v>9</v>
      </c>
      <c r="B14" s="543">
        <f>SUM(B10:B13)</f>
        <v>0</v>
      </c>
      <c r="C14" s="543">
        <f aca="true" t="shared" si="1" ref="C14:M14">SUM(C10:C13)</f>
        <v>0</v>
      </c>
      <c r="D14" s="461">
        <f t="shared" si="1"/>
        <v>6</v>
      </c>
      <c r="E14" s="513">
        <f t="shared" si="1"/>
        <v>2296000</v>
      </c>
      <c r="F14" s="461">
        <f t="shared" si="1"/>
        <v>5</v>
      </c>
      <c r="G14" s="461">
        <f t="shared" si="1"/>
        <v>3450000</v>
      </c>
      <c r="H14" s="461">
        <f t="shared" si="1"/>
        <v>66</v>
      </c>
      <c r="I14" s="461">
        <f t="shared" si="1"/>
        <v>17400000</v>
      </c>
      <c r="J14" s="461">
        <f t="shared" si="1"/>
        <v>21</v>
      </c>
      <c r="K14" s="512">
        <f t="shared" si="1"/>
        <v>8650000</v>
      </c>
      <c r="L14" s="461">
        <f t="shared" si="1"/>
        <v>98</v>
      </c>
      <c r="M14" s="461">
        <f t="shared" si="1"/>
        <v>31796000</v>
      </c>
      <c r="N14" s="87"/>
      <c r="O14" s="87"/>
      <c r="P14" s="87"/>
      <c r="Q14" s="87"/>
      <c r="R14" s="161"/>
    </row>
    <row r="15" spans="1:18" ht="21">
      <c r="A15" s="463" t="s">
        <v>1313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462"/>
      <c r="N15" s="87"/>
      <c r="O15" s="87"/>
      <c r="P15" s="87"/>
      <c r="Q15" s="279"/>
      <c r="R15" s="161"/>
    </row>
    <row r="16" spans="1:18" ht="21">
      <c r="A16" s="196" t="s">
        <v>1314</v>
      </c>
      <c r="B16" s="536">
        <f>'2.1'!E52</f>
        <v>0</v>
      </c>
      <c r="C16" s="539">
        <f>'2.1'!E112</f>
        <v>0</v>
      </c>
      <c r="D16" s="536">
        <f>'2.1'!F52</f>
        <v>0</v>
      </c>
      <c r="E16" s="540">
        <f>'2.1'!F112</f>
        <v>0</v>
      </c>
      <c r="F16" s="101">
        <f>'2.1'!G111</f>
        <v>9</v>
      </c>
      <c r="G16" s="193">
        <f>'2.1'!G112</f>
        <v>345000</v>
      </c>
      <c r="H16" s="101">
        <f>'2.1'!H111</f>
        <v>16</v>
      </c>
      <c r="I16" s="193">
        <f>'2.1'!H112</f>
        <v>1340000</v>
      </c>
      <c r="J16" s="193">
        <f>'2.1'!I111</f>
        <v>3</v>
      </c>
      <c r="K16" s="193">
        <f>'2.1'!I112</f>
        <v>100000</v>
      </c>
      <c r="L16" s="101">
        <f>J16+H16+F16</f>
        <v>28</v>
      </c>
      <c r="M16" s="101">
        <f>K16+I16+G16</f>
        <v>1785000</v>
      </c>
      <c r="N16" s="87"/>
      <c r="O16" s="87"/>
      <c r="P16" s="87"/>
      <c r="Q16" s="87"/>
      <c r="R16" s="161"/>
    </row>
    <row r="17" spans="1:18" ht="21">
      <c r="A17" s="365" t="s">
        <v>1315</v>
      </c>
      <c r="B17" s="536">
        <v>0</v>
      </c>
      <c r="C17" s="536">
        <f>' 2 2'!E126</f>
        <v>0</v>
      </c>
      <c r="D17" s="536">
        <v>0</v>
      </c>
      <c r="E17" s="536">
        <f>' 2 2'!F126</f>
        <v>0</v>
      </c>
      <c r="F17" s="101">
        <f>' 2 2'!G125</f>
        <v>5</v>
      </c>
      <c r="G17" s="101">
        <f>' 2 2'!G126</f>
        <v>620000</v>
      </c>
      <c r="H17" s="101">
        <f>' 2 2'!H125</f>
        <v>19</v>
      </c>
      <c r="I17" s="101">
        <f>' 2 2'!H126</f>
        <v>830000</v>
      </c>
      <c r="J17" s="536">
        <v>0</v>
      </c>
      <c r="K17" s="536">
        <f>' 2 2'!H1335</f>
        <v>0</v>
      </c>
      <c r="L17" s="101">
        <f>J17+H17+F17+D17+B17</f>
        <v>24</v>
      </c>
      <c r="M17" s="101">
        <f>K17+I17+G17+E17+C17</f>
        <v>1450000</v>
      </c>
      <c r="N17" s="87"/>
      <c r="O17" s="87"/>
      <c r="P17" s="87"/>
      <c r="Q17" s="87"/>
      <c r="R17" s="161"/>
    </row>
    <row r="18" spans="1:18" ht="21">
      <c r="A18" s="119" t="s">
        <v>1316</v>
      </c>
      <c r="B18" s="536">
        <v>0</v>
      </c>
      <c r="C18" s="536">
        <f>'2 3 '!E191</f>
        <v>0</v>
      </c>
      <c r="D18" s="536">
        <v>5</v>
      </c>
      <c r="E18" s="540">
        <f>'2 3 '!F191</f>
        <v>706500</v>
      </c>
      <c r="F18" s="101">
        <f>'2 3 '!G190</f>
        <v>19</v>
      </c>
      <c r="G18" s="193">
        <f>'2 3 '!G191</f>
        <v>2080000</v>
      </c>
      <c r="H18" s="101">
        <v>15</v>
      </c>
      <c r="I18" s="101">
        <f>'2 3 '!H191</f>
        <v>2400000</v>
      </c>
      <c r="J18" s="101">
        <v>5</v>
      </c>
      <c r="K18" s="109">
        <f>'2 3 '!I191</f>
        <v>500000</v>
      </c>
      <c r="L18" s="101">
        <f>J18+H18+F18+D18+B18</f>
        <v>44</v>
      </c>
      <c r="M18" s="101">
        <f>K18+I18+G18+E18</f>
        <v>5686500</v>
      </c>
      <c r="N18" s="87"/>
      <c r="O18" s="87"/>
      <c r="P18" s="87"/>
      <c r="Q18" s="87"/>
      <c r="R18" s="161"/>
    </row>
    <row r="19" spans="1:18" ht="21">
      <c r="A19" s="119" t="s">
        <v>1317</v>
      </c>
      <c r="B19" s="536">
        <v>0</v>
      </c>
      <c r="C19" s="540">
        <f>'2  4'!E86</f>
        <v>0</v>
      </c>
      <c r="D19" s="536">
        <v>3</v>
      </c>
      <c r="E19" s="539">
        <f>'2  4'!F86</f>
        <v>900000</v>
      </c>
      <c r="F19" s="101">
        <f>'2  4'!G85</f>
        <v>14</v>
      </c>
      <c r="G19" s="109">
        <f>'2  4'!G86</f>
        <v>1154000</v>
      </c>
      <c r="H19" s="101">
        <f>'2  4'!H85</f>
        <v>16</v>
      </c>
      <c r="I19" s="193">
        <f>'2  4'!H86</f>
        <v>1604000</v>
      </c>
      <c r="J19" s="193">
        <f>'2  4'!I85</f>
        <v>14</v>
      </c>
      <c r="K19" s="193">
        <f>'2  4'!I86</f>
        <v>1154000</v>
      </c>
      <c r="L19" s="101">
        <f>J19+H19+F19+D19+B19</f>
        <v>47</v>
      </c>
      <c r="M19" s="101">
        <f>K19+I19+G19+E19</f>
        <v>4812000</v>
      </c>
      <c r="N19" s="87"/>
      <c r="O19" s="87"/>
      <c r="P19" s="87"/>
      <c r="Q19" s="87"/>
      <c r="R19" s="161"/>
    </row>
    <row r="20" spans="1:18" ht="21">
      <c r="A20" s="116"/>
      <c r="B20" s="537"/>
      <c r="C20" s="541"/>
      <c r="D20" s="537"/>
      <c r="E20" s="541"/>
      <c r="F20" s="194"/>
      <c r="G20" s="143"/>
      <c r="H20" s="194"/>
      <c r="I20" s="143"/>
      <c r="J20" s="143"/>
      <c r="K20" s="143"/>
      <c r="L20" s="194"/>
      <c r="M20" s="143"/>
      <c r="N20" s="87"/>
      <c r="O20" s="87"/>
      <c r="P20" s="87"/>
      <c r="Q20" s="162"/>
      <c r="R20" s="161"/>
    </row>
    <row r="21" spans="1:18" ht="21">
      <c r="A21" s="468" t="s">
        <v>9</v>
      </c>
      <c r="B21" s="538">
        <f aca="true" t="shared" si="2" ref="B21:K21">SUM(B16:B20)</f>
        <v>0</v>
      </c>
      <c r="C21" s="538">
        <f t="shared" si="2"/>
        <v>0</v>
      </c>
      <c r="D21" s="538">
        <f t="shared" si="2"/>
        <v>8</v>
      </c>
      <c r="E21" s="542">
        <f t="shared" si="2"/>
        <v>1606500</v>
      </c>
      <c r="F21" s="513">
        <f t="shared" si="2"/>
        <v>47</v>
      </c>
      <c r="G21" s="513">
        <f t="shared" si="2"/>
        <v>4199000</v>
      </c>
      <c r="H21" s="505">
        <f t="shared" si="2"/>
        <v>66</v>
      </c>
      <c r="I21" s="513">
        <f t="shared" si="2"/>
        <v>6174000</v>
      </c>
      <c r="J21" s="513">
        <f t="shared" si="2"/>
        <v>22</v>
      </c>
      <c r="K21" s="513">
        <f t="shared" si="2"/>
        <v>1754000</v>
      </c>
      <c r="L21" s="505">
        <f>J21+H21+F21+D21+B21</f>
        <v>143</v>
      </c>
      <c r="M21" s="535">
        <f>K21+I21+G21+E21+C21</f>
        <v>13733500</v>
      </c>
      <c r="N21" s="87"/>
      <c r="O21" s="87"/>
      <c r="P21" s="87"/>
      <c r="Q21" s="87"/>
      <c r="R21" s="161"/>
    </row>
    <row r="22" spans="1:13" ht="18.75">
      <c r="A22" s="465" t="s">
        <v>1318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21">
      <c r="A23" s="79" t="s">
        <v>1319</v>
      </c>
      <c r="B23" s="468">
        <v>0</v>
      </c>
      <c r="C23" s="534">
        <v>0</v>
      </c>
      <c r="D23" s="468">
        <v>0</v>
      </c>
      <c r="E23" s="534">
        <v>0</v>
      </c>
      <c r="F23" s="534">
        <f>'3 ถิ่นอุต'!G45</f>
        <v>11</v>
      </c>
      <c r="G23" s="534">
        <f>'3 ถิ่นอุต'!G46</f>
        <v>800000</v>
      </c>
      <c r="H23" s="534">
        <f>'3 ถิ่นอุต'!H45</f>
        <v>11</v>
      </c>
      <c r="I23" s="534">
        <f>'3 ถิ่นอุต'!H46</f>
        <v>800000</v>
      </c>
      <c r="J23" s="468">
        <f>'3 ถิ่นอุต'!I45</f>
        <v>11</v>
      </c>
      <c r="K23" s="534">
        <f>'3 ถิ่นอุต'!I46</f>
        <v>800000</v>
      </c>
      <c r="L23" s="514">
        <f>J23+H23+F23</f>
        <v>33</v>
      </c>
      <c r="M23" s="504">
        <f>K23+I23+G23+E23+C23</f>
        <v>2400000</v>
      </c>
    </row>
    <row r="24" spans="1:13" ht="21">
      <c r="A24" s="467" t="s">
        <v>9</v>
      </c>
      <c r="B24" s="468">
        <v>0</v>
      </c>
      <c r="C24" s="534">
        <v>0</v>
      </c>
      <c r="D24" s="468">
        <v>0</v>
      </c>
      <c r="E24" s="534">
        <v>0</v>
      </c>
      <c r="F24" s="534">
        <f aca="true" t="shared" si="3" ref="F24:L24">F23</f>
        <v>11</v>
      </c>
      <c r="G24" s="534">
        <f t="shared" si="3"/>
        <v>800000</v>
      </c>
      <c r="H24" s="468">
        <f t="shared" si="3"/>
        <v>11</v>
      </c>
      <c r="I24" s="534">
        <f t="shared" si="3"/>
        <v>800000</v>
      </c>
      <c r="J24" s="468">
        <f t="shared" si="3"/>
        <v>11</v>
      </c>
      <c r="K24" s="534">
        <f t="shared" si="3"/>
        <v>800000</v>
      </c>
      <c r="L24" s="514">
        <f t="shared" si="3"/>
        <v>33</v>
      </c>
      <c r="M24" s="504">
        <f>K24+I24+G24+E24+C24</f>
        <v>2400000</v>
      </c>
    </row>
    <row r="29" spans="1:13" ht="18.75">
      <c r="A29" s="684" t="s">
        <v>0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</row>
    <row r="30" spans="1:13" ht="18.75">
      <c r="A30" s="684" t="s">
        <v>564</v>
      </c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</row>
    <row r="31" spans="1:13" ht="21">
      <c r="A31" s="686" t="s">
        <v>140</v>
      </c>
      <c r="B31" s="686"/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686"/>
    </row>
    <row r="32" spans="1:13" ht="18.75">
      <c r="A32" s="71" t="s">
        <v>1</v>
      </c>
      <c r="B32" s="681" t="s">
        <v>6</v>
      </c>
      <c r="C32" s="681"/>
      <c r="D32" s="681" t="s">
        <v>7</v>
      </c>
      <c r="E32" s="681"/>
      <c r="F32" s="681" t="s">
        <v>127</v>
      </c>
      <c r="G32" s="681"/>
      <c r="H32" s="681" t="s">
        <v>128</v>
      </c>
      <c r="I32" s="681"/>
      <c r="J32" s="681" t="s">
        <v>562</v>
      </c>
      <c r="K32" s="681"/>
      <c r="L32" s="682" t="s">
        <v>563</v>
      </c>
      <c r="M32" s="683"/>
    </row>
    <row r="33" spans="1:13" ht="18.75">
      <c r="A33" s="110"/>
      <c r="B33" s="291" t="s">
        <v>4</v>
      </c>
      <c r="C33" s="291" t="s">
        <v>565</v>
      </c>
      <c r="D33" s="291" t="s">
        <v>4</v>
      </c>
      <c r="E33" s="291" t="s">
        <v>566</v>
      </c>
      <c r="F33" s="291" t="s">
        <v>4</v>
      </c>
      <c r="G33" s="291" t="s">
        <v>2</v>
      </c>
      <c r="H33" s="291" t="s">
        <v>4</v>
      </c>
      <c r="I33" s="291" t="s">
        <v>2</v>
      </c>
      <c r="J33" s="291" t="s">
        <v>4</v>
      </c>
      <c r="K33" s="291" t="s">
        <v>2</v>
      </c>
      <c r="L33" s="291" t="s">
        <v>4</v>
      </c>
      <c r="M33" s="198" t="s">
        <v>2</v>
      </c>
    </row>
    <row r="34" spans="1:13" ht="18.75">
      <c r="A34" s="195"/>
      <c r="B34" s="292" t="s">
        <v>5</v>
      </c>
      <c r="C34" s="292" t="s">
        <v>3</v>
      </c>
      <c r="D34" s="292" t="s">
        <v>5</v>
      </c>
      <c r="E34" s="292" t="s">
        <v>3</v>
      </c>
      <c r="F34" s="292" t="s">
        <v>5</v>
      </c>
      <c r="G34" s="292" t="s">
        <v>3</v>
      </c>
      <c r="H34" s="292" t="s">
        <v>5</v>
      </c>
      <c r="I34" s="292" t="s">
        <v>3</v>
      </c>
      <c r="J34" s="292" t="s">
        <v>5</v>
      </c>
      <c r="K34" s="292" t="s">
        <v>3</v>
      </c>
      <c r="L34" s="292" t="s">
        <v>5</v>
      </c>
      <c r="M34" s="292" t="s">
        <v>3</v>
      </c>
    </row>
    <row r="35" spans="1:13" ht="18.75">
      <c r="A35" s="164" t="s">
        <v>1320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8.75">
      <c r="A36" s="121" t="s">
        <v>1321</v>
      </c>
      <c r="B36" s="109">
        <f>'5.การบริหารจัดการ'!E190</f>
        <v>35</v>
      </c>
      <c r="C36" s="109">
        <f>'5.การบริหารจัดการ'!E191</f>
        <v>4039000</v>
      </c>
      <c r="D36" s="109">
        <f>'5.การบริหารจัดการ'!F190</f>
        <v>35</v>
      </c>
      <c r="E36" s="109">
        <f>'5.การบริหารจัดการ'!F191</f>
        <v>4039000</v>
      </c>
      <c r="F36" s="109">
        <f>'5.การบริหารจัดการ'!G190</f>
        <v>35</v>
      </c>
      <c r="G36" s="109">
        <f>'5.การบริหารจัดการ'!G191</f>
        <v>4149000</v>
      </c>
      <c r="H36" s="109">
        <f>'5.การบริหารจัดการ'!H190</f>
        <v>35</v>
      </c>
      <c r="I36" s="109">
        <f>'5.การบริหารจัดการ'!H191</f>
        <v>4179000</v>
      </c>
      <c r="J36" s="109">
        <f>'5.การบริหารจัดการ'!H190</f>
        <v>35</v>
      </c>
      <c r="K36" s="109">
        <f>'5.การบริหารจัดการ'!I191</f>
        <v>4179000</v>
      </c>
      <c r="L36" s="109">
        <f>J36+H36+F36+D36+B36</f>
        <v>175</v>
      </c>
      <c r="M36" s="109">
        <f>K36+I36+G36+E36+C36</f>
        <v>20585000</v>
      </c>
    </row>
    <row r="37" spans="1:13" ht="19.5">
      <c r="A37" s="167"/>
      <c r="B37" s="101"/>
      <c r="C37" s="109"/>
      <c r="D37" s="101"/>
      <c r="E37" s="101"/>
      <c r="F37" s="101"/>
      <c r="G37" s="101"/>
      <c r="H37" s="101"/>
      <c r="I37" s="101"/>
      <c r="J37" s="101"/>
      <c r="K37" s="101"/>
      <c r="L37" s="101"/>
      <c r="M37" s="193"/>
    </row>
    <row r="38" spans="1:13" ht="19.5">
      <c r="A38" s="466" t="s">
        <v>9</v>
      </c>
      <c r="B38" s="461">
        <f aca="true" t="shared" si="4" ref="B38:K38">B36</f>
        <v>35</v>
      </c>
      <c r="C38" s="461">
        <f t="shared" si="4"/>
        <v>4039000</v>
      </c>
      <c r="D38" s="461">
        <f t="shared" si="4"/>
        <v>35</v>
      </c>
      <c r="E38" s="461">
        <f t="shared" si="4"/>
        <v>4039000</v>
      </c>
      <c r="F38" s="461">
        <f t="shared" si="4"/>
        <v>35</v>
      </c>
      <c r="G38" s="461">
        <f t="shared" si="4"/>
        <v>4149000</v>
      </c>
      <c r="H38" s="461">
        <f t="shared" si="4"/>
        <v>35</v>
      </c>
      <c r="I38" s="461">
        <f t="shared" si="4"/>
        <v>4179000</v>
      </c>
      <c r="J38" s="461">
        <f t="shared" si="4"/>
        <v>35</v>
      </c>
      <c r="K38" s="461">
        <f t="shared" si="4"/>
        <v>4179000</v>
      </c>
      <c r="L38" s="461">
        <f>J38+H38+F38+D38+B38</f>
        <v>175</v>
      </c>
      <c r="M38" s="461">
        <f>M36</f>
        <v>20585000</v>
      </c>
    </row>
    <row r="39" spans="1:13" ht="19.5">
      <c r="A39" s="466" t="s">
        <v>436</v>
      </c>
      <c r="B39" s="461">
        <f>B38+B24+B21+B14</f>
        <v>35</v>
      </c>
      <c r="C39" s="461">
        <f aca="true" t="shared" si="5" ref="C39:L39">C38+C24+C21+C14</f>
        <v>4039000</v>
      </c>
      <c r="D39" s="461">
        <f t="shared" si="5"/>
        <v>49</v>
      </c>
      <c r="E39" s="461">
        <f>E38+E23+E21+E14</f>
        <v>7941500</v>
      </c>
      <c r="F39" s="461">
        <f t="shared" si="5"/>
        <v>98</v>
      </c>
      <c r="G39" s="461">
        <f t="shared" si="5"/>
        <v>12598000</v>
      </c>
      <c r="H39" s="461">
        <f t="shared" si="5"/>
        <v>178</v>
      </c>
      <c r="I39" s="461">
        <f t="shared" si="5"/>
        <v>28553000</v>
      </c>
      <c r="J39" s="461">
        <f t="shared" si="5"/>
        <v>89</v>
      </c>
      <c r="K39" s="461">
        <f t="shared" si="5"/>
        <v>15383000</v>
      </c>
      <c r="L39" s="461">
        <f t="shared" si="5"/>
        <v>449</v>
      </c>
      <c r="M39" s="461">
        <f>K39+I39+G39+E39+C39</f>
        <v>68514500</v>
      </c>
    </row>
  </sheetData>
  <sheetProtection/>
  <mergeCells count="20">
    <mergeCell ref="A4:M4"/>
    <mergeCell ref="A29:M29"/>
    <mergeCell ref="A30:M30"/>
    <mergeCell ref="A31:M31"/>
    <mergeCell ref="B32:C32"/>
    <mergeCell ref="D32:E32"/>
    <mergeCell ref="F32:G32"/>
    <mergeCell ref="H32:I32"/>
    <mergeCell ref="J32:K32"/>
    <mergeCell ref="L32:M32"/>
    <mergeCell ref="A1:M1"/>
    <mergeCell ref="B6:C6"/>
    <mergeCell ref="D6:E6"/>
    <mergeCell ref="H6:I6"/>
    <mergeCell ref="L6:M6"/>
    <mergeCell ref="A3:M3"/>
    <mergeCell ref="A2:M2"/>
    <mergeCell ref="A5:M5"/>
    <mergeCell ref="J6:K6"/>
    <mergeCell ref="F6:G6"/>
  </mergeCells>
  <printOptions/>
  <pageMargins left="0.1968503937007874" right="0.1968503937007874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8" sqref="B8"/>
    </sheetView>
  </sheetViews>
  <sheetFormatPr defaultColWidth="9.140625" defaultRowHeight="12.75"/>
  <cols>
    <col min="1" max="1" width="4.140625" style="313" customWidth="1"/>
    <col min="2" max="2" width="19.8515625" style="313" customWidth="1"/>
    <col min="3" max="3" width="11.7109375" style="313" customWidth="1"/>
    <col min="4" max="4" width="13.7109375" style="313" customWidth="1"/>
    <col min="5" max="5" width="15.28125" style="313" customWidth="1"/>
    <col min="6" max="6" width="11.140625" style="313" customWidth="1"/>
    <col min="7" max="7" width="12.140625" style="313" customWidth="1"/>
    <col min="8" max="8" width="11.28125" style="313" customWidth="1"/>
    <col min="9" max="9" width="11.00390625" style="313" customWidth="1"/>
    <col min="10" max="10" width="12.28125" style="313" customWidth="1"/>
    <col min="11" max="11" width="10.57421875" style="313" customWidth="1"/>
    <col min="12" max="16384" width="9.140625" style="313" customWidth="1"/>
  </cols>
  <sheetData>
    <row r="1" ht="20.25">
      <c r="K1" s="314" t="s">
        <v>576</v>
      </c>
    </row>
    <row r="2" spans="1:11" ht="20.25">
      <c r="A2" s="750" t="s">
        <v>581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</row>
    <row r="3" spans="1:11" ht="20.25">
      <c r="A3" s="750" t="s">
        <v>582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</row>
    <row r="4" spans="1:11" ht="20.25">
      <c r="A4" s="749" t="s">
        <v>8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</row>
    <row r="5" spans="1:11" ht="20.25">
      <c r="A5" s="321" t="s">
        <v>10</v>
      </c>
      <c r="B5" s="321" t="s">
        <v>569</v>
      </c>
      <c r="C5" s="321" t="s">
        <v>570</v>
      </c>
      <c r="D5" s="321" t="s">
        <v>571</v>
      </c>
      <c r="E5" s="321" t="s">
        <v>12</v>
      </c>
      <c r="F5" s="746" t="s">
        <v>572</v>
      </c>
      <c r="G5" s="747"/>
      <c r="H5" s="747"/>
      <c r="I5" s="747"/>
      <c r="J5" s="748"/>
      <c r="K5" s="321" t="s">
        <v>573</v>
      </c>
    </row>
    <row r="6" spans="1:11" ht="20.25">
      <c r="A6" s="322"/>
      <c r="B6" s="322"/>
      <c r="C6" s="322"/>
      <c r="D6" s="322"/>
      <c r="E6" s="327"/>
      <c r="F6" s="321">
        <v>2561</v>
      </c>
      <c r="G6" s="321">
        <v>2562</v>
      </c>
      <c r="H6" s="330">
        <v>2563</v>
      </c>
      <c r="I6" s="321">
        <v>2564</v>
      </c>
      <c r="J6" s="331">
        <v>2565</v>
      </c>
      <c r="K6" s="328" t="s">
        <v>574</v>
      </c>
    </row>
    <row r="7" spans="1:11" ht="20.25">
      <c r="A7" s="324"/>
      <c r="B7" s="324"/>
      <c r="C7" s="324"/>
      <c r="D7" s="324"/>
      <c r="E7" s="325"/>
      <c r="F7" s="326" t="s">
        <v>115</v>
      </c>
      <c r="G7" s="326" t="s">
        <v>115</v>
      </c>
      <c r="H7" s="332" t="s">
        <v>115</v>
      </c>
      <c r="I7" s="326" t="s">
        <v>115</v>
      </c>
      <c r="J7" s="329" t="s">
        <v>115</v>
      </c>
      <c r="K7" s="329" t="s">
        <v>575</v>
      </c>
    </row>
    <row r="8" spans="1:11" ht="20.25">
      <c r="A8" s="315">
        <v>1</v>
      </c>
      <c r="B8" s="317"/>
      <c r="C8" s="317"/>
      <c r="D8" s="317"/>
      <c r="E8" s="317"/>
      <c r="F8" s="316"/>
      <c r="G8" s="316"/>
      <c r="H8" s="316"/>
      <c r="I8" s="316"/>
      <c r="J8" s="316"/>
      <c r="K8" s="317"/>
    </row>
    <row r="9" spans="1:11" ht="20.25">
      <c r="A9" s="315">
        <v>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</row>
    <row r="10" spans="1:11" ht="20.25">
      <c r="A10" s="315">
        <v>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</row>
    <row r="11" spans="1:11" ht="20.25">
      <c r="A11" s="315">
        <v>4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</row>
    <row r="12" spans="1:11" ht="20.25">
      <c r="A12" s="315">
        <v>5</v>
      </c>
      <c r="B12" s="317" t="s">
        <v>583</v>
      </c>
      <c r="C12" s="317"/>
      <c r="D12" s="317"/>
      <c r="E12" s="317"/>
      <c r="F12" s="317"/>
      <c r="G12" s="317"/>
      <c r="H12" s="317"/>
      <c r="I12" s="317"/>
      <c r="J12" s="317"/>
      <c r="K12" s="317"/>
    </row>
    <row r="13" spans="1:11" ht="20.25">
      <c r="A13" s="315">
        <v>6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</row>
    <row r="14" spans="1:11" ht="20.25">
      <c r="A14" s="315">
        <v>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20.25">
      <c r="A15" s="315">
        <v>8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</row>
    <row r="16" spans="1:11" ht="20.25">
      <c r="A16" s="318"/>
      <c r="B16" s="320"/>
      <c r="C16" s="319"/>
      <c r="D16" s="319"/>
      <c r="E16" s="323" t="s">
        <v>9</v>
      </c>
      <c r="F16" s="318" t="s">
        <v>577</v>
      </c>
      <c r="G16" s="317" t="s">
        <v>578</v>
      </c>
      <c r="H16" s="317" t="s">
        <v>577</v>
      </c>
      <c r="I16" s="317" t="s">
        <v>579</v>
      </c>
      <c r="J16" s="317" t="s">
        <v>580</v>
      </c>
      <c r="K16" s="320"/>
    </row>
  </sheetData>
  <sheetProtection/>
  <mergeCells count="4">
    <mergeCell ref="F5:J5"/>
    <mergeCell ref="A4:K4"/>
    <mergeCell ref="A3:K3"/>
    <mergeCell ref="A2:K2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6"/>
  <sheetViews>
    <sheetView zoomScalePageLayoutView="0" workbookViewId="0" topLeftCell="A448">
      <selection activeCell="F418" sqref="F418"/>
    </sheetView>
  </sheetViews>
  <sheetFormatPr defaultColWidth="9.140625" defaultRowHeight="12.75"/>
  <cols>
    <col min="1" max="1" width="3.57421875" style="114" customWidth="1"/>
    <col min="2" max="2" width="25.28125" style="114" customWidth="1"/>
    <col min="3" max="3" width="21.00390625" style="114" customWidth="1"/>
    <col min="4" max="4" width="23.28125" style="114" customWidth="1"/>
    <col min="5" max="5" width="8.00390625" style="114" customWidth="1"/>
    <col min="6" max="7" width="8.57421875" style="114" customWidth="1"/>
    <col min="8" max="8" width="9.57421875" style="114" customWidth="1"/>
    <col min="9" max="9" width="8.57421875" style="114" customWidth="1"/>
    <col min="10" max="10" width="10.57421875" style="114" customWidth="1"/>
    <col min="11" max="11" width="11.140625" style="114" customWidth="1"/>
    <col min="12" max="12" width="6.421875" style="114" customWidth="1"/>
    <col min="13" max="16384" width="9.140625" style="114" customWidth="1"/>
  </cols>
  <sheetData>
    <row r="1" spans="1:16" ht="21">
      <c r="A1" s="689" t="s">
        <v>152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113"/>
      <c r="N1" s="113"/>
      <c r="O1" s="113"/>
      <c r="P1" s="113"/>
    </row>
    <row r="2" spans="1:16" ht="21">
      <c r="A2" s="689" t="s">
        <v>568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113"/>
      <c r="N2" s="113"/>
      <c r="O2" s="113"/>
      <c r="P2" s="113"/>
    </row>
    <row r="3" spans="1:16" ht="21">
      <c r="A3" s="689" t="s">
        <v>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113"/>
      <c r="N3" s="113"/>
      <c r="O3" s="113"/>
      <c r="P3" s="113"/>
    </row>
    <row r="4" spans="13:16" ht="21">
      <c r="M4" s="113"/>
      <c r="N4" s="113"/>
      <c r="O4" s="113"/>
      <c r="P4" s="113"/>
    </row>
    <row r="5" spans="1:12" ht="21">
      <c r="A5" s="113" t="s">
        <v>123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2"/>
    </row>
    <row r="6" spans="1:12" ht="21">
      <c r="A6" s="113" t="s">
        <v>149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74"/>
    </row>
    <row r="7" spans="1:12" ht="21">
      <c r="A7" s="168" t="s">
        <v>119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21">
      <c r="A8" s="690" t="s">
        <v>120</v>
      </c>
      <c r="B8" s="690"/>
      <c r="C8" s="690"/>
      <c r="D8" s="691"/>
      <c r="E8" s="690"/>
      <c r="F8" s="690"/>
      <c r="G8" s="690"/>
      <c r="H8" s="690"/>
      <c r="I8" s="690"/>
      <c r="J8" s="690"/>
      <c r="K8" s="690"/>
      <c r="L8" s="690"/>
    </row>
    <row r="9" spans="1:12" ht="21">
      <c r="A9" s="115" t="s">
        <v>10</v>
      </c>
      <c r="B9" s="71" t="s">
        <v>5</v>
      </c>
      <c r="C9" s="72" t="s">
        <v>11</v>
      </c>
      <c r="D9" s="71" t="s">
        <v>12</v>
      </c>
      <c r="E9" s="692" t="s">
        <v>13</v>
      </c>
      <c r="F9" s="693"/>
      <c r="G9" s="693"/>
      <c r="H9" s="693"/>
      <c r="I9" s="694"/>
      <c r="J9" s="83" t="s">
        <v>14</v>
      </c>
      <c r="K9" s="71" t="s">
        <v>15</v>
      </c>
      <c r="L9" s="84" t="s">
        <v>16</v>
      </c>
    </row>
    <row r="10" spans="1:12" ht="21">
      <c r="A10" s="120"/>
      <c r="B10" s="110"/>
      <c r="C10" s="157"/>
      <c r="D10" s="169" t="s">
        <v>17</v>
      </c>
      <c r="E10" s="171">
        <v>2561</v>
      </c>
      <c r="F10" s="171">
        <v>2562</v>
      </c>
      <c r="G10" s="171">
        <v>2563</v>
      </c>
      <c r="H10" s="171">
        <v>2564</v>
      </c>
      <c r="I10" s="171">
        <v>2565</v>
      </c>
      <c r="J10" s="179"/>
      <c r="K10" s="110"/>
      <c r="L10" s="111"/>
    </row>
    <row r="11" spans="1:12" ht="21">
      <c r="A11" s="116"/>
      <c r="B11" s="73"/>
      <c r="C11" s="74"/>
      <c r="D11" s="170"/>
      <c r="E11" s="85" t="s">
        <v>115</v>
      </c>
      <c r="F11" s="85" t="s">
        <v>115</v>
      </c>
      <c r="G11" s="85" t="s">
        <v>115</v>
      </c>
      <c r="H11" s="85" t="s">
        <v>115</v>
      </c>
      <c r="I11" s="85" t="s">
        <v>115</v>
      </c>
      <c r="J11" s="75" t="s">
        <v>18</v>
      </c>
      <c r="K11" s="73" t="s">
        <v>19</v>
      </c>
      <c r="L11" s="86" t="s">
        <v>20</v>
      </c>
    </row>
    <row r="12" spans="1:12" ht="21">
      <c r="A12" s="115">
        <v>1</v>
      </c>
      <c r="B12" s="104" t="s">
        <v>134</v>
      </c>
      <c r="C12" s="104" t="s">
        <v>32</v>
      </c>
      <c r="D12" s="121" t="s">
        <v>200</v>
      </c>
      <c r="E12" s="130"/>
      <c r="F12" s="283">
        <v>445000</v>
      </c>
      <c r="G12" s="190"/>
      <c r="H12" s="94"/>
      <c r="I12" s="94"/>
      <c r="J12" s="128" t="s">
        <v>23</v>
      </c>
      <c r="K12" s="129" t="s">
        <v>25</v>
      </c>
      <c r="L12" s="104" t="s">
        <v>54</v>
      </c>
    </row>
    <row r="13" spans="1:12" ht="21">
      <c r="A13" s="120"/>
      <c r="B13" s="121" t="s">
        <v>198</v>
      </c>
      <c r="C13" s="121" t="s">
        <v>199</v>
      </c>
      <c r="D13" s="121" t="s">
        <v>470</v>
      </c>
      <c r="E13" s="130"/>
      <c r="F13" s="235" t="s">
        <v>22</v>
      </c>
      <c r="G13" s="96"/>
      <c r="H13" s="96"/>
      <c r="I13" s="96"/>
      <c r="J13" s="131" t="s">
        <v>24</v>
      </c>
      <c r="K13" s="129" t="s">
        <v>26</v>
      </c>
      <c r="L13" s="119"/>
    </row>
    <row r="14" spans="1:12" ht="21">
      <c r="A14" s="123"/>
      <c r="B14" s="124"/>
      <c r="C14" s="124"/>
      <c r="D14" s="124" t="s">
        <v>131</v>
      </c>
      <c r="E14" s="132"/>
      <c r="F14" s="235"/>
      <c r="G14" s="98"/>
      <c r="H14" s="98"/>
      <c r="I14" s="98"/>
      <c r="J14" s="133"/>
      <c r="K14" s="125" t="s">
        <v>27</v>
      </c>
      <c r="L14" s="116"/>
    </row>
    <row r="15" spans="1:12" ht="21">
      <c r="A15" s="115">
        <f>A12+1</f>
        <v>2</v>
      </c>
      <c r="B15" s="104" t="s">
        <v>439</v>
      </c>
      <c r="C15" s="104" t="s">
        <v>32</v>
      </c>
      <c r="D15" s="104" t="s">
        <v>439</v>
      </c>
      <c r="E15" s="127"/>
      <c r="F15" s="459">
        <v>469000</v>
      </c>
      <c r="G15" s="94"/>
      <c r="H15" s="94"/>
      <c r="I15" s="94"/>
      <c r="J15" s="128" t="s">
        <v>23</v>
      </c>
      <c r="K15" s="129" t="s">
        <v>25</v>
      </c>
      <c r="L15" s="104" t="s">
        <v>54</v>
      </c>
    </row>
    <row r="16" spans="1:12" ht="21">
      <c r="A16" s="120"/>
      <c r="B16" s="121" t="s">
        <v>202</v>
      </c>
      <c r="C16" s="121" t="s">
        <v>199</v>
      </c>
      <c r="D16" s="121" t="s">
        <v>201</v>
      </c>
      <c r="E16" s="130"/>
      <c r="F16" s="236" t="s">
        <v>22</v>
      </c>
      <c r="G16" s="96"/>
      <c r="H16" s="96"/>
      <c r="I16" s="96"/>
      <c r="J16" s="131" t="s">
        <v>24</v>
      </c>
      <c r="K16" s="129" t="s">
        <v>26</v>
      </c>
      <c r="L16" s="119"/>
    </row>
    <row r="17" spans="1:12" ht="21">
      <c r="A17" s="120"/>
      <c r="B17" s="110"/>
      <c r="C17" s="121"/>
      <c r="D17" s="121"/>
      <c r="E17" s="130"/>
      <c r="F17" s="236"/>
      <c r="G17" s="158"/>
      <c r="H17" s="158"/>
      <c r="I17" s="158"/>
      <c r="J17" s="131"/>
      <c r="K17" s="148" t="s">
        <v>27</v>
      </c>
      <c r="L17" s="119"/>
    </row>
    <row r="18" spans="1:12" ht="21">
      <c r="A18" s="115">
        <f>A15+1</f>
        <v>3</v>
      </c>
      <c r="B18" s="135" t="s">
        <v>134</v>
      </c>
      <c r="C18" s="135" t="s">
        <v>32</v>
      </c>
      <c r="D18" s="224" t="s">
        <v>134</v>
      </c>
      <c r="E18" s="136"/>
      <c r="F18" s="282">
        <v>386000</v>
      </c>
      <c r="G18" s="135"/>
      <c r="H18" s="191"/>
      <c r="I18" s="191"/>
      <c r="J18" s="128" t="s">
        <v>23</v>
      </c>
      <c r="K18" s="118" t="s">
        <v>25</v>
      </c>
      <c r="L18" s="104" t="s">
        <v>54</v>
      </c>
    </row>
    <row r="19" spans="1:12" ht="21">
      <c r="A19" s="120"/>
      <c r="B19" s="80" t="s">
        <v>205</v>
      </c>
      <c r="C19" s="80" t="s">
        <v>203</v>
      </c>
      <c r="D19" s="225" t="s">
        <v>206</v>
      </c>
      <c r="E19" s="137"/>
      <c r="F19" s="120" t="s">
        <v>22</v>
      </c>
      <c r="G19" s="80"/>
      <c r="H19" s="80"/>
      <c r="I19" s="80"/>
      <c r="J19" s="131" t="s">
        <v>24</v>
      </c>
      <c r="K19" s="122" t="s">
        <v>26</v>
      </c>
      <c r="L19" s="119"/>
    </row>
    <row r="20" spans="1:12" ht="21">
      <c r="A20" s="119"/>
      <c r="B20" s="80"/>
      <c r="C20" s="80"/>
      <c r="D20" s="225" t="s">
        <v>471</v>
      </c>
      <c r="E20" s="151"/>
      <c r="F20" s="120"/>
      <c r="G20" s="80"/>
      <c r="H20" s="80"/>
      <c r="I20" s="80"/>
      <c r="J20" s="131"/>
      <c r="K20" s="148" t="s">
        <v>27</v>
      </c>
      <c r="L20" s="119"/>
    </row>
    <row r="21" spans="1:12" ht="21">
      <c r="A21" s="119"/>
      <c r="B21" s="80"/>
      <c r="C21" s="80"/>
      <c r="D21" s="225" t="s">
        <v>1445</v>
      </c>
      <c r="E21" s="151"/>
      <c r="F21" s="120"/>
      <c r="G21" s="80"/>
      <c r="H21" s="80"/>
      <c r="I21" s="80"/>
      <c r="J21" s="131"/>
      <c r="K21" s="148"/>
      <c r="L21" s="119"/>
    </row>
    <row r="22" spans="1:12" ht="21">
      <c r="A22" s="116"/>
      <c r="B22" s="138"/>
      <c r="C22" s="138"/>
      <c r="D22" s="226"/>
      <c r="E22" s="520">
        <f>E18+E15+E12</f>
        <v>0</v>
      </c>
      <c r="F22" s="521">
        <f>F18+F15+F12</f>
        <v>1300000</v>
      </c>
      <c r="G22" s="520">
        <f>G18+G15+G12</f>
        <v>0</v>
      </c>
      <c r="H22" s="520">
        <f>H18+H15+H12</f>
        <v>0</v>
      </c>
      <c r="I22" s="520">
        <f>I18+I15+I12</f>
        <v>0</v>
      </c>
      <c r="J22" s="133"/>
      <c r="K22" s="125"/>
      <c r="L22" s="116"/>
    </row>
    <row r="23" spans="1:12" ht="21">
      <c r="A23" s="363"/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</row>
    <row r="24" spans="1:12" ht="21">
      <c r="A24" s="687">
        <v>18</v>
      </c>
      <c r="B24" s="687"/>
      <c r="C24" s="687"/>
      <c r="D24" s="687"/>
      <c r="E24" s="687"/>
      <c r="F24" s="687"/>
      <c r="G24" s="687"/>
      <c r="H24" s="687"/>
      <c r="I24" s="687"/>
      <c r="J24" s="687"/>
      <c r="K24" s="687"/>
      <c r="L24" s="687"/>
    </row>
    <row r="25" spans="1:12" ht="21">
      <c r="A25" s="115">
        <f>A18+1</f>
        <v>4</v>
      </c>
      <c r="B25" s="135" t="s">
        <v>446</v>
      </c>
      <c r="C25" s="135" t="s">
        <v>32</v>
      </c>
      <c r="D25" s="135" t="s">
        <v>439</v>
      </c>
      <c r="E25" s="136"/>
      <c r="F25" s="281">
        <v>469000</v>
      </c>
      <c r="G25" s="136"/>
      <c r="H25" s="135"/>
      <c r="I25" s="135"/>
      <c r="J25" s="128" t="s">
        <v>23</v>
      </c>
      <c r="K25" s="118" t="s">
        <v>25</v>
      </c>
      <c r="L25" s="104" t="s">
        <v>54</v>
      </c>
    </row>
    <row r="26" spans="1:12" ht="21">
      <c r="A26" s="120"/>
      <c r="B26" s="80" t="s">
        <v>207</v>
      </c>
      <c r="C26" s="80" t="s">
        <v>203</v>
      </c>
      <c r="D26" s="80" t="s">
        <v>441</v>
      </c>
      <c r="E26" s="137"/>
      <c r="F26" s="78" t="s">
        <v>22</v>
      </c>
      <c r="G26" s="137"/>
      <c r="H26" s="80"/>
      <c r="I26" s="80"/>
      <c r="J26" s="131" t="s">
        <v>24</v>
      </c>
      <c r="K26" s="122" t="s">
        <v>26</v>
      </c>
      <c r="L26" s="119"/>
    </row>
    <row r="27" spans="1:12" ht="21">
      <c r="A27" s="116"/>
      <c r="B27" s="138"/>
      <c r="C27" s="138"/>
      <c r="D27" s="138"/>
      <c r="E27" s="139"/>
      <c r="F27" s="81"/>
      <c r="G27" s="139"/>
      <c r="H27" s="138"/>
      <c r="I27" s="138"/>
      <c r="J27" s="133"/>
      <c r="K27" s="125" t="s">
        <v>27</v>
      </c>
      <c r="L27" s="116"/>
    </row>
    <row r="28" spans="1:12" ht="21">
      <c r="A28" s="140">
        <f>A25+1</f>
        <v>5</v>
      </c>
      <c r="B28" s="117" t="s">
        <v>440</v>
      </c>
      <c r="C28" s="104" t="s">
        <v>32</v>
      </c>
      <c r="D28" s="141" t="s">
        <v>208</v>
      </c>
      <c r="E28" s="136"/>
      <c r="F28" s="457">
        <v>498000</v>
      </c>
      <c r="G28" s="136"/>
      <c r="H28" s="142"/>
      <c r="I28" s="142"/>
      <c r="J28" s="128" t="s">
        <v>23</v>
      </c>
      <c r="K28" s="277" t="s">
        <v>25</v>
      </c>
      <c r="L28" s="104" t="s">
        <v>54</v>
      </c>
    </row>
    <row r="29" spans="1:12" ht="21">
      <c r="A29" s="102"/>
      <c r="B29" s="121" t="s">
        <v>210</v>
      </c>
      <c r="C29" s="119" t="s">
        <v>199</v>
      </c>
      <c r="D29" s="119" t="s">
        <v>209</v>
      </c>
      <c r="E29" s="137"/>
      <c r="F29" s="120" t="s">
        <v>22</v>
      </c>
      <c r="G29" s="137"/>
      <c r="H29" s="119"/>
      <c r="I29" s="119"/>
      <c r="J29" s="131" t="s">
        <v>24</v>
      </c>
      <c r="K29" s="278" t="s">
        <v>26</v>
      </c>
      <c r="L29" s="119"/>
    </row>
    <row r="30" spans="1:12" ht="21">
      <c r="A30" s="126"/>
      <c r="B30" s="116"/>
      <c r="C30" s="116"/>
      <c r="D30" s="116"/>
      <c r="E30" s="139"/>
      <c r="F30" s="116"/>
      <c r="G30" s="139"/>
      <c r="H30" s="116"/>
      <c r="I30" s="116"/>
      <c r="J30" s="133"/>
      <c r="K30" s="125" t="s">
        <v>27</v>
      </c>
      <c r="L30" s="116"/>
    </row>
    <row r="31" spans="1:12" ht="21">
      <c r="A31" s="140">
        <f>A28+1</f>
        <v>6</v>
      </c>
      <c r="B31" s="117" t="s">
        <v>477</v>
      </c>
      <c r="C31" s="104" t="s">
        <v>32</v>
      </c>
      <c r="D31" s="141" t="s">
        <v>478</v>
      </c>
      <c r="E31" s="136"/>
      <c r="F31" s="457">
        <v>498000</v>
      </c>
      <c r="G31" s="136"/>
      <c r="H31" s="142"/>
      <c r="I31" s="142"/>
      <c r="J31" s="128" t="s">
        <v>23</v>
      </c>
      <c r="K31" s="277" t="s">
        <v>25</v>
      </c>
      <c r="L31" s="104" t="s">
        <v>54</v>
      </c>
    </row>
    <row r="32" spans="1:12" ht="21">
      <c r="A32" s="102"/>
      <c r="B32" s="121"/>
      <c r="C32" s="119" t="s">
        <v>199</v>
      </c>
      <c r="D32" s="119" t="s">
        <v>209</v>
      </c>
      <c r="E32" s="137"/>
      <c r="F32" s="120" t="s">
        <v>22</v>
      </c>
      <c r="G32" s="137"/>
      <c r="H32" s="119"/>
      <c r="I32" s="119"/>
      <c r="J32" s="131" t="s">
        <v>24</v>
      </c>
      <c r="K32" s="278" t="s">
        <v>26</v>
      </c>
      <c r="L32" s="119"/>
    </row>
    <row r="33" spans="1:12" ht="21">
      <c r="A33" s="126"/>
      <c r="B33" s="116"/>
      <c r="C33" s="116"/>
      <c r="D33" s="116"/>
      <c r="E33" s="139"/>
      <c r="F33" s="116"/>
      <c r="G33" s="139"/>
      <c r="H33" s="116"/>
      <c r="I33" s="116"/>
      <c r="J33" s="133"/>
      <c r="K33" s="125" t="s">
        <v>27</v>
      </c>
      <c r="L33" s="116"/>
    </row>
    <row r="34" spans="1:12" ht="21">
      <c r="A34" s="549">
        <f>A31+1</f>
        <v>7</v>
      </c>
      <c r="B34" s="355" t="s">
        <v>598</v>
      </c>
      <c r="C34" s="104" t="s">
        <v>32</v>
      </c>
      <c r="D34" s="141" t="s">
        <v>598</v>
      </c>
      <c r="E34" s="136"/>
      <c r="F34" s="280"/>
      <c r="G34" s="136"/>
      <c r="H34" s="458">
        <v>485000</v>
      </c>
      <c r="I34" s="142"/>
      <c r="J34" s="128" t="s">
        <v>23</v>
      </c>
      <c r="K34" s="277" t="s">
        <v>25</v>
      </c>
      <c r="L34" s="104" t="s">
        <v>54</v>
      </c>
    </row>
    <row r="35" spans="1:12" ht="21">
      <c r="A35" s="549"/>
      <c r="B35" s="167" t="s">
        <v>600</v>
      </c>
      <c r="C35" s="119" t="s">
        <v>199</v>
      </c>
      <c r="D35" s="119"/>
      <c r="E35" s="137"/>
      <c r="F35" s="120"/>
      <c r="G35" s="137"/>
      <c r="H35" s="120" t="s">
        <v>22</v>
      </c>
      <c r="I35" s="119"/>
      <c r="J35" s="131" t="s">
        <v>24</v>
      </c>
      <c r="K35" s="278" t="s">
        <v>26</v>
      </c>
      <c r="L35" s="119"/>
    </row>
    <row r="36" spans="1:12" ht="21">
      <c r="A36" s="549"/>
      <c r="B36" s="267"/>
      <c r="C36" s="116"/>
      <c r="D36" s="116"/>
      <c r="E36" s="139"/>
      <c r="F36" s="116"/>
      <c r="G36" s="139"/>
      <c r="H36" s="123"/>
      <c r="I36" s="116"/>
      <c r="J36" s="133"/>
      <c r="K36" s="125" t="s">
        <v>27</v>
      </c>
      <c r="L36" s="116"/>
    </row>
    <row r="37" spans="1:12" ht="21">
      <c r="A37" s="140">
        <f>A34+1</f>
        <v>8</v>
      </c>
      <c r="B37" s="135" t="s">
        <v>601</v>
      </c>
      <c r="C37" s="104" t="s">
        <v>32</v>
      </c>
      <c r="D37" s="141" t="s">
        <v>601</v>
      </c>
      <c r="E37" s="136"/>
      <c r="F37" s="280"/>
      <c r="G37" s="136"/>
      <c r="H37" s="458">
        <v>485000</v>
      </c>
      <c r="I37" s="142"/>
      <c r="J37" s="128" t="s">
        <v>23</v>
      </c>
      <c r="K37" s="277" t="s">
        <v>25</v>
      </c>
      <c r="L37" s="104" t="s">
        <v>54</v>
      </c>
    </row>
    <row r="38" spans="1:12" ht="21">
      <c r="A38" s="102"/>
      <c r="B38" s="80" t="s">
        <v>604</v>
      </c>
      <c r="C38" s="119" t="s">
        <v>199</v>
      </c>
      <c r="D38" s="119"/>
      <c r="E38" s="137"/>
      <c r="F38" s="120"/>
      <c r="G38" s="137"/>
      <c r="H38" s="120" t="s">
        <v>22</v>
      </c>
      <c r="I38" s="119"/>
      <c r="J38" s="131" t="s">
        <v>24</v>
      </c>
      <c r="K38" s="278" t="s">
        <v>26</v>
      </c>
      <c r="L38" s="119"/>
    </row>
    <row r="39" spans="1:12" ht="21">
      <c r="A39" s="126"/>
      <c r="B39" s="138"/>
      <c r="C39" s="116"/>
      <c r="D39" s="116"/>
      <c r="E39" s="139"/>
      <c r="F39" s="116"/>
      <c r="G39" s="139"/>
      <c r="H39" s="123"/>
      <c r="I39" s="116"/>
      <c r="J39" s="133"/>
      <c r="K39" s="125" t="s">
        <v>27</v>
      </c>
      <c r="L39" s="116"/>
    </row>
    <row r="40" spans="1:12" ht="21">
      <c r="A40" s="140">
        <f>A37+1</f>
        <v>9</v>
      </c>
      <c r="B40" s="117" t="s">
        <v>602</v>
      </c>
      <c r="C40" s="104" t="s">
        <v>32</v>
      </c>
      <c r="D40" s="141" t="s">
        <v>1383</v>
      </c>
      <c r="E40" s="136"/>
      <c r="F40" s="280"/>
      <c r="G40" s="136"/>
      <c r="H40" s="458">
        <v>485000</v>
      </c>
      <c r="I40" s="142"/>
      <c r="J40" s="128" t="s">
        <v>23</v>
      </c>
      <c r="K40" s="277" t="s">
        <v>25</v>
      </c>
      <c r="L40" s="104" t="s">
        <v>54</v>
      </c>
    </row>
    <row r="41" spans="1:12" ht="21">
      <c r="A41" s="102"/>
      <c r="B41" s="121" t="s">
        <v>603</v>
      </c>
      <c r="C41" s="119" t="s">
        <v>199</v>
      </c>
      <c r="D41" s="119"/>
      <c r="E41" s="137"/>
      <c r="F41" s="120"/>
      <c r="G41" s="137"/>
      <c r="H41" s="120" t="s">
        <v>22</v>
      </c>
      <c r="I41" s="119"/>
      <c r="J41" s="131" t="s">
        <v>24</v>
      </c>
      <c r="K41" s="278" t="s">
        <v>26</v>
      </c>
      <c r="L41" s="119"/>
    </row>
    <row r="42" spans="1:12" ht="21">
      <c r="A42" s="126"/>
      <c r="B42" s="116"/>
      <c r="C42" s="116"/>
      <c r="D42" s="116"/>
      <c r="E42" s="139"/>
      <c r="F42" s="116"/>
      <c r="G42" s="139"/>
      <c r="H42" s="123"/>
      <c r="I42" s="116"/>
      <c r="J42" s="133"/>
      <c r="K42" s="125" t="s">
        <v>27</v>
      </c>
      <c r="L42" s="116"/>
    </row>
    <row r="43" spans="1:12" ht="21">
      <c r="A43" s="140">
        <f>A40+1</f>
        <v>10</v>
      </c>
      <c r="B43" s="117" t="s">
        <v>605</v>
      </c>
      <c r="C43" s="104" t="s">
        <v>32</v>
      </c>
      <c r="D43" s="141" t="s">
        <v>605</v>
      </c>
      <c r="E43" s="136"/>
      <c r="F43" s="280"/>
      <c r="G43" s="136"/>
      <c r="H43" s="458">
        <v>485000</v>
      </c>
      <c r="I43" s="142"/>
      <c r="J43" s="128" t="s">
        <v>23</v>
      </c>
      <c r="K43" s="277" t="s">
        <v>25</v>
      </c>
      <c r="L43" s="104" t="s">
        <v>54</v>
      </c>
    </row>
    <row r="44" spans="1:12" ht="21">
      <c r="A44" s="102"/>
      <c r="B44" s="121" t="s">
        <v>606</v>
      </c>
      <c r="C44" s="119" t="s">
        <v>199</v>
      </c>
      <c r="D44" s="119"/>
      <c r="E44" s="137"/>
      <c r="F44" s="120"/>
      <c r="G44" s="137"/>
      <c r="H44" s="120" t="s">
        <v>22</v>
      </c>
      <c r="I44" s="119"/>
      <c r="J44" s="131" t="s">
        <v>24</v>
      </c>
      <c r="K44" s="278" t="s">
        <v>26</v>
      </c>
      <c r="L44" s="119"/>
    </row>
    <row r="45" spans="1:12" ht="21">
      <c r="A45" s="126"/>
      <c r="B45" s="116"/>
      <c r="C45" s="116"/>
      <c r="D45" s="116"/>
      <c r="E45" s="522"/>
      <c r="F45" s="523">
        <f>F43+F40+F37+F34+F31+F28</f>
        <v>996000</v>
      </c>
      <c r="G45" s="523">
        <f>G43+G40+G37+G34+G31+G28</f>
        <v>0</v>
      </c>
      <c r="H45" s="523">
        <f>H43+H40+H37+H34+H31+H28</f>
        <v>1940000</v>
      </c>
      <c r="I45" s="523">
        <f>I43+I40+I37+I34+I31+I28</f>
        <v>0</v>
      </c>
      <c r="J45" s="133"/>
      <c r="K45" s="125" t="s">
        <v>27</v>
      </c>
      <c r="L45" s="116"/>
    </row>
    <row r="46" spans="2:12" ht="21">
      <c r="B46" s="144"/>
      <c r="C46" s="93"/>
      <c r="D46" s="345"/>
      <c r="E46" s="346"/>
      <c r="F46" s="347"/>
      <c r="G46" s="346"/>
      <c r="H46" s="348"/>
      <c r="I46" s="348"/>
      <c r="J46" s="348"/>
      <c r="K46" s="278"/>
      <c r="L46" s="93"/>
    </row>
    <row r="47" spans="1:12" ht="21">
      <c r="A47" s="687">
        <f>A24+1</f>
        <v>19</v>
      </c>
      <c r="B47" s="687"/>
      <c r="C47" s="687"/>
      <c r="D47" s="687"/>
      <c r="E47" s="687"/>
      <c r="F47" s="687"/>
      <c r="G47" s="687"/>
      <c r="H47" s="687"/>
      <c r="I47" s="687"/>
      <c r="J47" s="687"/>
      <c r="K47" s="687"/>
      <c r="L47" s="687"/>
    </row>
    <row r="48" spans="1:12" ht="21">
      <c r="A48" s="115">
        <f>A43+1</f>
        <v>11</v>
      </c>
      <c r="B48" s="117" t="s">
        <v>617</v>
      </c>
      <c r="C48" s="104" t="s">
        <v>32</v>
      </c>
      <c r="D48" s="364" t="s">
        <v>618</v>
      </c>
      <c r="E48" s="136"/>
      <c r="F48" s="281"/>
      <c r="G48" s="136"/>
      <c r="H48" s="106">
        <v>350000</v>
      </c>
      <c r="I48" s="135"/>
      <c r="J48" s="128" t="s">
        <v>23</v>
      </c>
      <c r="K48" s="277" t="s">
        <v>25</v>
      </c>
      <c r="L48" s="104" t="s">
        <v>54</v>
      </c>
    </row>
    <row r="49" spans="1:12" ht="21">
      <c r="A49" s="120"/>
      <c r="B49" s="121"/>
      <c r="C49" s="119" t="s">
        <v>199</v>
      </c>
      <c r="D49" s="148" t="s">
        <v>619</v>
      </c>
      <c r="E49" s="137"/>
      <c r="F49" s="78"/>
      <c r="G49" s="137"/>
      <c r="H49" s="78" t="s">
        <v>22</v>
      </c>
      <c r="I49" s="80"/>
      <c r="J49" s="131" t="s">
        <v>24</v>
      </c>
      <c r="K49" s="278" t="s">
        <v>26</v>
      </c>
      <c r="L49" s="119"/>
    </row>
    <row r="50" spans="1:12" ht="21">
      <c r="A50" s="119"/>
      <c r="B50" s="119"/>
      <c r="C50" s="119"/>
      <c r="D50" s="148" t="s">
        <v>620</v>
      </c>
      <c r="E50" s="151"/>
      <c r="F50" s="78"/>
      <c r="G50" s="151"/>
      <c r="H50" s="78"/>
      <c r="I50" s="80"/>
      <c r="J50" s="131"/>
      <c r="K50" s="148" t="s">
        <v>27</v>
      </c>
      <c r="L50" s="119"/>
    </row>
    <row r="51" spans="1:12" ht="21">
      <c r="A51" s="140">
        <f>A48+1</f>
        <v>12</v>
      </c>
      <c r="B51" s="146" t="s">
        <v>621</v>
      </c>
      <c r="C51" s="104" t="s">
        <v>32</v>
      </c>
      <c r="D51" s="370" t="s">
        <v>622</v>
      </c>
      <c r="E51" s="136"/>
      <c r="F51" s="136"/>
      <c r="G51" s="136"/>
      <c r="H51" s="136"/>
      <c r="I51" s="381">
        <v>350000</v>
      </c>
      <c r="J51" s="128" t="s">
        <v>23</v>
      </c>
      <c r="K51" s="583" t="s">
        <v>25</v>
      </c>
      <c r="L51" s="107" t="s">
        <v>54</v>
      </c>
    </row>
    <row r="52" spans="1:12" ht="21">
      <c r="A52" s="102"/>
      <c r="B52" s="102"/>
      <c r="C52" s="119" t="s">
        <v>199</v>
      </c>
      <c r="D52" s="276" t="s">
        <v>623</v>
      </c>
      <c r="E52" s="137"/>
      <c r="F52" s="137"/>
      <c r="G52" s="137"/>
      <c r="H52" s="137"/>
      <c r="I52" s="382" t="s">
        <v>22</v>
      </c>
      <c r="J52" s="131" t="s">
        <v>24</v>
      </c>
      <c r="K52" s="584" t="s">
        <v>26</v>
      </c>
      <c r="L52" s="150"/>
    </row>
    <row r="53" spans="1:12" ht="21">
      <c r="A53" s="102"/>
      <c r="B53" s="102"/>
      <c r="C53" s="119"/>
      <c r="D53" s="276" t="s">
        <v>624</v>
      </c>
      <c r="E53" s="151"/>
      <c r="F53" s="151"/>
      <c r="G53" s="151"/>
      <c r="H53" s="151"/>
      <c r="I53" s="383"/>
      <c r="J53" s="131"/>
      <c r="K53" s="585" t="s">
        <v>27</v>
      </c>
      <c r="L53" s="150"/>
    </row>
    <row r="54" spans="1:12" ht="21">
      <c r="A54" s="183"/>
      <c r="B54" s="102"/>
      <c r="C54" s="121"/>
      <c r="D54" s="276" t="s">
        <v>625</v>
      </c>
      <c r="E54" s="366"/>
      <c r="F54" s="366"/>
      <c r="G54" s="366"/>
      <c r="H54" s="366"/>
      <c r="I54" s="384"/>
      <c r="J54" s="366"/>
      <c r="K54" s="394"/>
      <c r="L54" s="154"/>
    </row>
    <row r="55" spans="1:12" ht="21">
      <c r="A55" s="102"/>
      <c r="B55" s="361"/>
      <c r="C55" s="116"/>
      <c r="D55" s="351" t="s">
        <v>626</v>
      </c>
      <c r="E55" s="268"/>
      <c r="F55" s="268"/>
      <c r="G55" s="268"/>
      <c r="H55" s="268"/>
      <c r="I55" s="385"/>
      <c r="J55" s="268"/>
      <c r="K55" s="395"/>
      <c r="L55" s="153"/>
    </row>
    <row r="56" spans="1:12" ht="21">
      <c r="A56" s="117">
        <f>A51+1</f>
        <v>13</v>
      </c>
      <c r="B56" s="150" t="s">
        <v>627</v>
      </c>
      <c r="C56" s="104" t="s">
        <v>32</v>
      </c>
      <c r="D56" s="141" t="s">
        <v>628</v>
      </c>
      <c r="E56" s="378"/>
      <c r="F56" s="117"/>
      <c r="G56" s="378"/>
      <c r="H56" s="117"/>
      <c r="I56" s="163">
        <v>250000</v>
      </c>
      <c r="J56" s="128" t="s">
        <v>23</v>
      </c>
      <c r="K56" s="118" t="s">
        <v>25</v>
      </c>
      <c r="L56" s="380" t="s">
        <v>54</v>
      </c>
    </row>
    <row r="57" spans="1:12" ht="21">
      <c r="A57" s="120"/>
      <c r="B57" s="150"/>
      <c r="C57" s="119" t="s">
        <v>199</v>
      </c>
      <c r="D57" s="365" t="s">
        <v>629</v>
      </c>
      <c r="E57" s="346"/>
      <c r="F57" s="367"/>
      <c r="G57" s="346"/>
      <c r="H57" s="369"/>
      <c r="I57" s="348" t="s">
        <v>22</v>
      </c>
      <c r="J57" s="131" t="s">
        <v>24</v>
      </c>
      <c r="K57" s="122" t="s">
        <v>26</v>
      </c>
      <c r="L57" s="154"/>
    </row>
    <row r="58" spans="1:12" ht="21">
      <c r="A58" s="119"/>
      <c r="B58" s="154"/>
      <c r="C58" s="119"/>
      <c r="D58" s="119"/>
      <c r="E58" s="377"/>
      <c r="F58" s="120"/>
      <c r="G58" s="377"/>
      <c r="H58" s="119"/>
      <c r="I58" s="144"/>
      <c r="J58" s="131"/>
      <c r="K58" s="148" t="s">
        <v>27</v>
      </c>
      <c r="L58" s="150"/>
    </row>
    <row r="59" spans="1:12" ht="21">
      <c r="A59" s="116"/>
      <c r="B59" s="153"/>
      <c r="C59" s="116"/>
      <c r="D59" s="116"/>
      <c r="E59" s="378"/>
      <c r="F59" s="116"/>
      <c r="G59" s="379"/>
      <c r="H59" s="116"/>
      <c r="I59" s="145"/>
      <c r="J59" s="386"/>
      <c r="K59" s="125"/>
      <c r="L59" s="153"/>
    </row>
    <row r="60" spans="1:12" ht="21">
      <c r="A60" s="120">
        <f>A56+1</f>
        <v>14</v>
      </c>
      <c r="B60" s="117" t="s">
        <v>651</v>
      </c>
      <c r="C60" s="104" t="s">
        <v>32</v>
      </c>
      <c r="D60" s="117" t="s">
        <v>652</v>
      </c>
      <c r="E60" s="136"/>
      <c r="F60" s="136"/>
      <c r="G60" s="136"/>
      <c r="H60" s="136">
        <v>500000</v>
      </c>
      <c r="I60" s="136"/>
      <c r="J60" s="128" t="s">
        <v>23</v>
      </c>
      <c r="K60" s="118" t="s">
        <v>25</v>
      </c>
      <c r="L60" s="372" t="s">
        <v>54</v>
      </c>
    </row>
    <row r="61" spans="1:12" ht="21">
      <c r="A61" s="119"/>
      <c r="B61" s="119"/>
      <c r="C61" s="119" t="s">
        <v>199</v>
      </c>
      <c r="D61" s="119" t="s">
        <v>653</v>
      </c>
      <c r="E61" s="137"/>
      <c r="F61" s="137"/>
      <c r="G61" s="137"/>
      <c r="H61" s="137" t="s">
        <v>22</v>
      </c>
      <c r="I61" s="137"/>
      <c r="J61" s="131" t="s">
        <v>24</v>
      </c>
      <c r="K61" s="122" t="s">
        <v>26</v>
      </c>
      <c r="L61" s="137"/>
    </row>
    <row r="62" spans="1:12" ht="21">
      <c r="A62" s="119"/>
      <c r="B62" s="119"/>
      <c r="C62" s="119"/>
      <c r="D62" s="119"/>
      <c r="E62" s="151"/>
      <c r="F62" s="151"/>
      <c r="G62" s="151"/>
      <c r="H62" s="151"/>
      <c r="I62" s="151"/>
      <c r="J62" s="131"/>
      <c r="K62" s="148" t="s">
        <v>27</v>
      </c>
      <c r="L62" s="151"/>
    </row>
    <row r="63" spans="1:12" ht="21">
      <c r="A63" s="120"/>
      <c r="B63" s="119"/>
      <c r="C63" s="116"/>
      <c r="D63" s="119"/>
      <c r="E63" s="366"/>
      <c r="F63" s="366"/>
      <c r="G63" s="366"/>
      <c r="H63" s="366"/>
      <c r="I63" s="366"/>
      <c r="J63" s="366"/>
      <c r="K63" s="125"/>
      <c r="L63" s="366"/>
    </row>
    <row r="64" spans="1:12" ht="21">
      <c r="A64" s="140">
        <f>A60+1</f>
        <v>15</v>
      </c>
      <c r="B64" s="117" t="s">
        <v>671</v>
      </c>
      <c r="C64" s="355" t="s">
        <v>32</v>
      </c>
      <c r="D64" s="117" t="s">
        <v>672</v>
      </c>
      <c r="E64" s="136"/>
      <c r="F64" s="280"/>
      <c r="G64" s="136"/>
      <c r="H64" s="388">
        <v>100000</v>
      </c>
      <c r="I64" s="142"/>
      <c r="J64" s="128" t="s">
        <v>23</v>
      </c>
      <c r="K64" s="118" t="s">
        <v>25</v>
      </c>
      <c r="L64" s="104" t="s">
        <v>54</v>
      </c>
    </row>
    <row r="65" spans="1:12" ht="21">
      <c r="A65" s="183"/>
      <c r="B65" s="119"/>
      <c r="C65" s="119" t="s">
        <v>199</v>
      </c>
      <c r="D65" s="119" t="s">
        <v>673</v>
      </c>
      <c r="E65" s="366"/>
      <c r="F65" s="367"/>
      <c r="G65" s="366"/>
      <c r="H65" s="367" t="s">
        <v>22</v>
      </c>
      <c r="I65" s="368"/>
      <c r="J65" s="131" t="s">
        <v>24</v>
      </c>
      <c r="K65" s="122" t="s">
        <v>26</v>
      </c>
      <c r="L65" s="121"/>
    </row>
    <row r="66" spans="1:12" ht="21">
      <c r="A66" s="102"/>
      <c r="B66" s="119"/>
      <c r="C66" s="119"/>
      <c r="D66" s="119" t="s">
        <v>674</v>
      </c>
      <c r="E66" s="137"/>
      <c r="F66" s="120"/>
      <c r="G66" s="137"/>
      <c r="H66" s="120"/>
      <c r="I66" s="119"/>
      <c r="J66" s="131"/>
      <c r="K66" s="148" t="s">
        <v>27</v>
      </c>
      <c r="L66" s="119"/>
    </row>
    <row r="67" spans="1:12" ht="21">
      <c r="A67" s="126"/>
      <c r="B67" s="116"/>
      <c r="C67" s="116"/>
      <c r="D67" s="116"/>
      <c r="E67" s="520">
        <f>E64+E60+E56+E51+E48</f>
        <v>0</v>
      </c>
      <c r="F67" s="520">
        <f>F64+F60+F56+F51+F48</f>
        <v>0</v>
      </c>
      <c r="G67" s="520">
        <f>G64+G60+G56+G51+G48</f>
        <v>0</v>
      </c>
      <c r="H67" s="520">
        <f>H64+H60+H56+H51+H48</f>
        <v>950000</v>
      </c>
      <c r="I67" s="520">
        <f>I64+I60+I56+I51+I48</f>
        <v>600000</v>
      </c>
      <c r="J67" s="143"/>
      <c r="K67" s="125"/>
      <c r="L67" s="116"/>
    </row>
    <row r="68" spans="1:12" ht="21">
      <c r="A68" s="337"/>
      <c r="B68" s="144"/>
      <c r="C68" s="93"/>
      <c r="D68" s="345"/>
      <c r="E68" s="346"/>
      <c r="F68" s="347"/>
      <c r="G68" s="346"/>
      <c r="H68" s="348"/>
      <c r="I68" s="348"/>
      <c r="J68" s="348"/>
      <c r="K68" s="278"/>
      <c r="L68" s="93"/>
    </row>
    <row r="69" spans="1:12" ht="21">
      <c r="A69" s="371"/>
      <c r="B69" s="144"/>
      <c r="C69" s="93"/>
      <c r="D69" s="345"/>
      <c r="E69" s="346"/>
      <c r="F69" s="347"/>
      <c r="G69" s="346"/>
      <c r="H69" s="348"/>
      <c r="I69" s="348"/>
      <c r="J69" s="348"/>
      <c r="K69" s="278"/>
      <c r="L69" s="93"/>
    </row>
    <row r="70" spans="1:12" ht="21">
      <c r="A70" s="687">
        <f>A47+1</f>
        <v>20</v>
      </c>
      <c r="B70" s="687"/>
      <c r="C70" s="687"/>
      <c r="D70" s="687"/>
      <c r="E70" s="687"/>
      <c r="F70" s="687"/>
      <c r="G70" s="687"/>
      <c r="H70" s="687"/>
      <c r="I70" s="687"/>
      <c r="J70" s="687"/>
      <c r="K70" s="687"/>
      <c r="L70" s="687"/>
    </row>
    <row r="71" spans="1:12" ht="21">
      <c r="A71" s="140">
        <f>A64+1</f>
        <v>16</v>
      </c>
      <c r="B71" s="117" t="s">
        <v>675</v>
      </c>
      <c r="C71" s="355" t="s">
        <v>32</v>
      </c>
      <c r="D71" s="104" t="s">
        <v>676</v>
      </c>
      <c r="E71" s="136"/>
      <c r="F71" s="280"/>
      <c r="G71" s="136"/>
      <c r="H71" s="388">
        <v>100000</v>
      </c>
      <c r="I71" s="142"/>
      <c r="J71" s="128" t="s">
        <v>23</v>
      </c>
      <c r="K71" s="118" t="s">
        <v>25</v>
      </c>
      <c r="L71" s="104" t="s">
        <v>54</v>
      </c>
    </row>
    <row r="72" spans="1:12" ht="21">
      <c r="A72" s="183"/>
      <c r="B72" s="119" t="s">
        <v>678</v>
      </c>
      <c r="C72" s="119" t="s">
        <v>199</v>
      </c>
      <c r="D72" s="121" t="s">
        <v>677</v>
      </c>
      <c r="E72" s="366"/>
      <c r="F72" s="367"/>
      <c r="G72" s="366"/>
      <c r="H72" s="367" t="s">
        <v>22</v>
      </c>
      <c r="I72" s="368"/>
      <c r="J72" s="131" t="s">
        <v>24</v>
      </c>
      <c r="K72" s="122" t="s">
        <v>26</v>
      </c>
      <c r="L72" s="121"/>
    </row>
    <row r="73" spans="1:12" ht="21">
      <c r="A73" s="102"/>
      <c r="B73" s="121"/>
      <c r="C73" s="119"/>
      <c r="D73" s="121"/>
      <c r="E73" s="137"/>
      <c r="F73" s="120"/>
      <c r="G73" s="137"/>
      <c r="H73" s="120"/>
      <c r="I73" s="119"/>
      <c r="J73" s="131"/>
      <c r="K73" s="148" t="s">
        <v>27</v>
      </c>
      <c r="L73" s="119"/>
    </row>
    <row r="74" spans="1:12" ht="21">
      <c r="A74" s="126"/>
      <c r="B74" s="116"/>
      <c r="C74" s="116"/>
      <c r="D74" s="124"/>
      <c r="E74" s="139"/>
      <c r="F74" s="116"/>
      <c r="G74" s="139"/>
      <c r="H74" s="116"/>
      <c r="I74" s="116"/>
      <c r="J74" s="143"/>
      <c r="K74" s="125"/>
      <c r="L74" s="116"/>
    </row>
    <row r="75" spans="1:12" ht="21">
      <c r="A75" s="140">
        <v>17</v>
      </c>
      <c r="B75" s="117" t="s">
        <v>679</v>
      </c>
      <c r="C75" s="355" t="s">
        <v>32</v>
      </c>
      <c r="D75" s="104" t="s">
        <v>680</v>
      </c>
      <c r="E75" s="136"/>
      <c r="F75" s="280"/>
      <c r="G75" s="136"/>
      <c r="H75" s="388">
        <v>100000</v>
      </c>
      <c r="I75" s="142"/>
      <c r="J75" s="128" t="s">
        <v>23</v>
      </c>
      <c r="K75" s="118" t="s">
        <v>25</v>
      </c>
      <c r="L75" s="104" t="s">
        <v>54</v>
      </c>
    </row>
    <row r="76" spans="1:12" ht="21">
      <c r="A76" s="183"/>
      <c r="B76" s="119"/>
      <c r="C76" s="119" t="s">
        <v>199</v>
      </c>
      <c r="D76" s="121" t="s">
        <v>681</v>
      </c>
      <c r="E76" s="366"/>
      <c r="F76" s="367"/>
      <c r="G76" s="366"/>
      <c r="H76" s="367" t="s">
        <v>22</v>
      </c>
      <c r="I76" s="368"/>
      <c r="J76" s="131" t="s">
        <v>24</v>
      </c>
      <c r="K76" s="122" t="s">
        <v>26</v>
      </c>
      <c r="L76" s="121"/>
    </row>
    <row r="77" spans="1:12" ht="21">
      <c r="A77" s="102"/>
      <c r="B77" s="121"/>
      <c r="C77" s="119"/>
      <c r="D77" s="121"/>
      <c r="E77" s="137"/>
      <c r="F77" s="120"/>
      <c r="G77" s="137"/>
      <c r="H77" s="120"/>
      <c r="I77" s="119"/>
      <c r="J77" s="131"/>
      <c r="K77" s="148" t="s">
        <v>27</v>
      </c>
      <c r="L77" s="119"/>
    </row>
    <row r="78" spans="1:12" ht="21">
      <c r="A78" s="126"/>
      <c r="B78" s="116"/>
      <c r="C78" s="116"/>
      <c r="D78" s="124"/>
      <c r="E78" s="139"/>
      <c r="F78" s="116"/>
      <c r="G78" s="139"/>
      <c r="H78" s="116"/>
      <c r="I78" s="116"/>
      <c r="J78" s="143"/>
      <c r="K78" s="125"/>
      <c r="L78" s="116"/>
    </row>
    <row r="79" spans="1:12" ht="21">
      <c r="A79" s="115">
        <v>18</v>
      </c>
      <c r="B79" s="117" t="s">
        <v>682</v>
      </c>
      <c r="C79" s="355" t="s">
        <v>32</v>
      </c>
      <c r="D79" s="104" t="s">
        <v>684</v>
      </c>
      <c r="E79" s="136"/>
      <c r="F79" s="280"/>
      <c r="G79" s="280"/>
      <c r="H79" s="388">
        <v>100000</v>
      </c>
      <c r="I79" s="280"/>
      <c r="J79" s="128" t="s">
        <v>23</v>
      </c>
      <c r="K79" s="118" t="s">
        <v>25</v>
      </c>
      <c r="L79" s="387" t="s">
        <v>154</v>
      </c>
    </row>
    <row r="80" spans="1:12" ht="21">
      <c r="A80" s="120"/>
      <c r="B80" s="119" t="s">
        <v>683</v>
      </c>
      <c r="C80" s="119" t="s">
        <v>199</v>
      </c>
      <c r="D80" s="121" t="s">
        <v>685</v>
      </c>
      <c r="E80" s="366"/>
      <c r="F80" s="367"/>
      <c r="G80" s="367"/>
      <c r="H80" s="367" t="s">
        <v>22</v>
      </c>
      <c r="I80" s="367"/>
      <c r="J80" s="131" t="s">
        <v>24</v>
      </c>
      <c r="K80" s="122" t="s">
        <v>26</v>
      </c>
      <c r="L80" s="367" t="s">
        <v>204</v>
      </c>
    </row>
    <row r="81" spans="1:12" ht="21">
      <c r="A81" s="119"/>
      <c r="B81" s="121"/>
      <c r="C81" s="119"/>
      <c r="D81" s="121" t="s">
        <v>686</v>
      </c>
      <c r="E81" s="137"/>
      <c r="F81" s="120"/>
      <c r="G81" s="120"/>
      <c r="H81" s="120"/>
      <c r="I81" s="120"/>
      <c r="J81" s="131"/>
      <c r="K81" s="148" t="s">
        <v>27</v>
      </c>
      <c r="L81" s="120"/>
    </row>
    <row r="82" spans="1:12" ht="2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25"/>
      <c r="L82" s="116"/>
    </row>
    <row r="83" spans="1:12" ht="21">
      <c r="A83" s="115">
        <f>A79+1</f>
        <v>19</v>
      </c>
      <c r="B83" s="117" t="s">
        <v>672</v>
      </c>
      <c r="C83" s="355" t="s">
        <v>32</v>
      </c>
      <c r="D83" s="104" t="s">
        <v>723</v>
      </c>
      <c r="E83" s="136"/>
      <c r="F83" s="280"/>
      <c r="G83" s="280"/>
      <c r="H83" s="388">
        <v>100000</v>
      </c>
      <c r="I83" s="280"/>
      <c r="J83" s="128" t="s">
        <v>23</v>
      </c>
      <c r="K83" s="118" t="s">
        <v>25</v>
      </c>
      <c r="L83" s="387" t="s">
        <v>154</v>
      </c>
    </row>
    <row r="84" spans="1:12" ht="21">
      <c r="A84" s="120"/>
      <c r="B84" s="119" t="s">
        <v>687</v>
      </c>
      <c r="C84" s="119" t="s">
        <v>199</v>
      </c>
      <c r="D84" s="121" t="s">
        <v>724</v>
      </c>
      <c r="E84" s="366"/>
      <c r="F84" s="367"/>
      <c r="G84" s="367"/>
      <c r="H84" s="367" t="s">
        <v>22</v>
      </c>
      <c r="I84" s="367"/>
      <c r="J84" s="131" t="s">
        <v>24</v>
      </c>
      <c r="K84" s="122" t="s">
        <v>26</v>
      </c>
      <c r="L84" s="367" t="s">
        <v>204</v>
      </c>
    </row>
    <row r="85" spans="1:12" ht="21">
      <c r="A85" s="119"/>
      <c r="B85" s="121"/>
      <c r="C85" s="119"/>
      <c r="D85" s="121"/>
      <c r="E85" s="137"/>
      <c r="F85" s="120"/>
      <c r="G85" s="120"/>
      <c r="H85" s="120"/>
      <c r="I85" s="120"/>
      <c r="J85" s="131"/>
      <c r="K85" s="148" t="s">
        <v>27</v>
      </c>
      <c r="L85" s="120"/>
    </row>
    <row r="86" spans="1:12" ht="2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25"/>
      <c r="L86" s="116"/>
    </row>
    <row r="87" spans="1:12" ht="21">
      <c r="A87" s="115">
        <f>A83+1</f>
        <v>20</v>
      </c>
      <c r="B87" s="117" t="s">
        <v>722</v>
      </c>
      <c r="C87" s="355" t="s">
        <v>32</v>
      </c>
      <c r="D87" s="104" t="s">
        <v>726</v>
      </c>
      <c r="E87" s="136"/>
      <c r="F87" s="280"/>
      <c r="G87" s="280"/>
      <c r="H87" s="388">
        <v>100000</v>
      </c>
      <c r="I87" s="280"/>
      <c r="J87" s="128" t="s">
        <v>23</v>
      </c>
      <c r="K87" s="118" t="s">
        <v>25</v>
      </c>
      <c r="L87" s="387" t="s">
        <v>154</v>
      </c>
    </row>
    <row r="88" spans="1:12" ht="21">
      <c r="A88" s="120"/>
      <c r="B88" s="119" t="s">
        <v>673</v>
      </c>
      <c r="C88" s="119" t="s">
        <v>199</v>
      </c>
      <c r="D88" s="121" t="s">
        <v>725</v>
      </c>
      <c r="E88" s="366"/>
      <c r="F88" s="367"/>
      <c r="G88" s="367"/>
      <c r="H88" s="367" t="s">
        <v>22</v>
      </c>
      <c r="I88" s="367"/>
      <c r="J88" s="131" t="s">
        <v>24</v>
      </c>
      <c r="K88" s="122" t="s">
        <v>26</v>
      </c>
      <c r="L88" s="367" t="s">
        <v>204</v>
      </c>
    </row>
    <row r="89" spans="1:12" ht="21">
      <c r="A89" s="119"/>
      <c r="B89" s="121"/>
      <c r="C89" s="119"/>
      <c r="D89" s="121"/>
      <c r="E89" s="137"/>
      <c r="F89" s="120"/>
      <c r="G89" s="120"/>
      <c r="H89" s="120"/>
      <c r="I89" s="120"/>
      <c r="J89" s="131"/>
      <c r="K89" s="148" t="s">
        <v>27</v>
      </c>
      <c r="L89" s="120"/>
    </row>
    <row r="90" spans="1:12" ht="21">
      <c r="A90" s="116"/>
      <c r="B90" s="116"/>
      <c r="C90" s="116"/>
      <c r="D90" s="116"/>
      <c r="E90" s="518">
        <f>E87+E83+E79+E75+E71</f>
        <v>0</v>
      </c>
      <c r="F90" s="518">
        <f>F87+F83+F79+F75+F71</f>
        <v>0</v>
      </c>
      <c r="G90" s="518">
        <f>G87+G83+G79+G75+G71</f>
        <v>0</v>
      </c>
      <c r="H90" s="523">
        <f>H87+H83+H79+H75+H71</f>
        <v>500000</v>
      </c>
      <c r="I90" s="518">
        <f>I87+I83+I79+I75+I71</f>
        <v>0</v>
      </c>
      <c r="J90" s="116"/>
      <c r="K90" s="125"/>
      <c r="L90" s="116"/>
    </row>
    <row r="93" spans="1:12" ht="21">
      <c r="A93" s="687">
        <f>A70+1</f>
        <v>21</v>
      </c>
      <c r="B93" s="687"/>
      <c r="C93" s="687"/>
      <c r="D93" s="687"/>
      <c r="E93" s="687"/>
      <c r="F93" s="687"/>
      <c r="G93" s="687"/>
      <c r="H93" s="687"/>
      <c r="I93" s="687"/>
      <c r="J93" s="687"/>
      <c r="K93" s="687"/>
      <c r="L93" s="687"/>
    </row>
    <row r="94" spans="1:12" ht="21">
      <c r="A94" s="115">
        <f>A87+1</f>
        <v>21</v>
      </c>
      <c r="B94" s="117" t="s">
        <v>727</v>
      </c>
      <c r="C94" s="355" t="s">
        <v>32</v>
      </c>
      <c r="D94" s="104" t="s">
        <v>729</v>
      </c>
      <c r="E94" s="136"/>
      <c r="F94" s="280"/>
      <c r="G94" s="280"/>
      <c r="H94" s="388">
        <v>100000</v>
      </c>
      <c r="I94" s="280"/>
      <c r="J94" s="128" t="s">
        <v>23</v>
      </c>
      <c r="K94" s="118" t="s">
        <v>25</v>
      </c>
      <c r="L94" s="387" t="s">
        <v>154</v>
      </c>
    </row>
    <row r="95" spans="1:12" ht="21">
      <c r="A95" s="120"/>
      <c r="B95" s="119" t="s">
        <v>728</v>
      </c>
      <c r="C95" s="119" t="s">
        <v>199</v>
      </c>
      <c r="D95" s="121" t="s">
        <v>728</v>
      </c>
      <c r="E95" s="366"/>
      <c r="F95" s="367"/>
      <c r="G95" s="367"/>
      <c r="H95" s="367" t="s">
        <v>22</v>
      </c>
      <c r="I95" s="367"/>
      <c r="J95" s="131" t="s">
        <v>24</v>
      </c>
      <c r="K95" s="122" t="s">
        <v>26</v>
      </c>
      <c r="L95" s="367" t="s">
        <v>204</v>
      </c>
    </row>
    <row r="96" spans="1:12" ht="21">
      <c r="A96" s="119"/>
      <c r="B96" s="121"/>
      <c r="C96" s="119"/>
      <c r="D96" s="121"/>
      <c r="E96" s="137"/>
      <c r="F96" s="120"/>
      <c r="G96" s="120"/>
      <c r="H96" s="120"/>
      <c r="I96" s="120"/>
      <c r="J96" s="131"/>
      <c r="K96" s="148" t="s">
        <v>27</v>
      </c>
      <c r="L96" s="120"/>
    </row>
    <row r="97" spans="1:12" ht="2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25"/>
      <c r="L97" s="116"/>
    </row>
    <row r="98" spans="1:12" ht="21">
      <c r="A98" s="115">
        <f>A94+1</f>
        <v>22</v>
      </c>
      <c r="B98" s="355" t="s">
        <v>730</v>
      </c>
      <c r="C98" s="355" t="s">
        <v>32</v>
      </c>
      <c r="D98" s="104" t="s">
        <v>750</v>
      </c>
      <c r="E98" s="136"/>
      <c r="F98" s="280"/>
      <c r="G98" s="280"/>
      <c r="H98" s="388">
        <v>100000</v>
      </c>
      <c r="I98" s="280"/>
      <c r="J98" s="128" t="s">
        <v>23</v>
      </c>
      <c r="K98" s="118" t="s">
        <v>25</v>
      </c>
      <c r="L98" s="387" t="s">
        <v>154</v>
      </c>
    </row>
    <row r="99" spans="1:12" ht="21">
      <c r="A99" s="120"/>
      <c r="B99" s="119"/>
      <c r="C99" s="119" t="s">
        <v>199</v>
      </c>
      <c r="D99" s="121" t="s">
        <v>751</v>
      </c>
      <c r="E99" s="366"/>
      <c r="F99" s="367"/>
      <c r="G99" s="367"/>
      <c r="H99" s="367" t="s">
        <v>22</v>
      </c>
      <c r="I99" s="367"/>
      <c r="J99" s="131" t="s">
        <v>24</v>
      </c>
      <c r="K99" s="122" t="s">
        <v>26</v>
      </c>
      <c r="L99" s="367" t="s">
        <v>204</v>
      </c>
    </row>
    <row r="100" spans="1:12" ht="21">
      <c r="A100" s="119"/>
      <c r="B100" s="121"/>
      <c r="C100" s="119"/>
      <c r="D100" s="121"/>
      <c r="E100" s="137"/>
      <c r="F100" s="120"/>
      <c r="G100" s="120"/>
      <c r="H100" s="120"/>
      <c r="I100" s="120"/>
      <c r="J100" s="131"/>
      <c r="K100" s="148" t="s">
        <v>27</v>
      </c>
      <c r="L100" s="120"/>
    </row>
    <row r="101" spans="1:12" ht="2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25"/>
      <c r="L101" s="116"/>
    </row>
    <row r="102" spans="1:12" ht="21">
      <c r="A102" s="115">
        <f>A98+1</f>
        <v>23</v>
      </c>
      <c r="B102" s="355" t="s">
        <v>731</v>
      </c>
      <c r="C102" s="355" t="s">
        <v>32</v>
      </c>
      <c r="D102" s="104" t="s">
        <v>731</v>
      </c>
      <c r="E102" s="136"/>
      <c r="F102" s="280"/>
      <c r="G102" s="280"/>
      <c r="H102" s="388">
        <v>100000</v>
      </c>
      <c r="I102" s="280"/>
      <c r="J102" s="128" t="s">
        <v>23</v>
      </c>
      <c r="K102" s="118" t="s">
        <v>25</v>
      </c>
      <c r="L102" s="387" t="s">
        <v>154</v>
      </c>
    </row>
    <row r="103" spans="1:12" ht="21">
      <c r="A103" s="120"/>
      <c r="B103" s="119" t="s">
        <v>732</v>
      </c>
      <c r="C103" s="119" t="s">
        <v>199</v>
      </c>
      <c r="D103" s="121" t="s">
        <v>732</v>
      </c>
      <c r="E103" s="366"/>
      <c r="F103" s="367"/>
      <c r="G103" s="367"/>
      <c r="H103" s="367" t="s">
        <v>22</v>
      </c>
      <c r="I103" s="367"/>
      <c r="J103" s="131" t="s">
        <v>24</v>
      </c>
      <c r="K103" s="122" t="s">
        <v>26</v>
      </c>
      <c r="L103" s="367" t="s">
        <v>204</v>
      </c>
    </row>
    <row r="104" spans="1:12" ht="21">
      <c r="A104" s="119"/>
      <c r="B104" s="121"/>
      <c r="C104" s="119"/>
      <c r="D104" s="121"/>
      <c r="E104" s="137"/>
      <c r="F104" s="120"/>
      <c r="G104" s="120"/>
      <c r="H104" s="120"/>
      <c r="I104" s="120"/>
      <c r="J104" s="131"/>
      <c r="K104" s="148" t="s">
        <v>27</v>
      </c>
      <c r="L104" s="120"/>
    </row>
    <row r="105" spans="1:12" ht="2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25"/>
      <c r="L105" s="116"/>
    </row>
    <row r="106" spans="1:12" ht="21">
      <c r="A106" s="115">
        <f>A102+1</f>
        <v>24</v>
      </c>
      <c r="B106" s="355" t="s">
        <v>733</v>
      </c>
      <c r="C106" s="355" t="s">
        <v>32</v>
      </c>
      <c r="D106" s="104" t="s">
        <v>752</v>
      </c>
      <c r="E106" s="136"/>
      <c r="F106" s="280"/>
      <c r="G106" s="280"/>
      <c r="H106" s="388">
        <v>100000</v>
      </c>
      <c r="I106" s="280"/>
      <c r="J106" s="128" t="s">
        <v>23</v>
      </c>
      <c r="K106" s="118" t="s">
        <v>25</v>
      </c>
      <c r="L106" s="387" t="s">
        <v>154</v>
      </c>
    </row>
    <row r="107" spans="1:12" ht="21">
      <c r="A107" s="120"/>
      <c r="B107" s="119" t="s">
        <v>734</v>
      </c>
      <c r="C107" s="119" t="s">
        <v>199</v>
      </c>
      <c r="D107" s="121" t="s">
        <v>753</v>
      </c>
      <c r="E107" s="366"/>
      <c r="F107" s="367"/>
      <c r="G107" s="367"/>
      <c r="H107" s="367" t="s">
        <v>22</v>
      </c>
      <c r="I107" s="367"/>
      <c r="J107" s="131" t="s">
        <v>24</v>
      </c>
      <c r="K107" s="122" t="s">
        <v>26</v>
      </c>
      <c r="L107" s="367" t="s">
        <v>204</v>
      </c>
    </row>
    <row r="108" spans="1:12" ht="21">
      <c r="A108" s="119"/>
      <c r="B108" s="121"/>
      <c r="C108" s="119"/>
      <c r="D108" s="121"/>
      <c r="E108" s="137"/>
      <c r="F108" s="120"/>
      <c r="G108" s="120"/>
      <c r="H108" s="120"/>
      <c r="I108" s="120"/>
      <c r="J108" s="131"/>
      <c r="K108" s="148" t="s">
        <v>27</v>
      </c>
      <c r="L108" s="120"/>
    </row>
    <row r="109" spans="1:12" ht="2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25"/>
      <c r="L109" s="116"/>
    </row>
    <row r="110" spans="1:12" ht="21">
      <c r="A110" s="115">
        <f>A106+1</f>
        <v>25</v>
      </c>
      <c r="B110" s="355" t="s">
        <v>746</v>
      </c>
      <c r="C110" s="355" t="s">
        <v>32</v>
      </c>
      <c r="D110" s="104" t="s">
        <v>747</v>
      </c>
      <c r="E110" s="136"/>
      <c r="F110" s="280"/>
      <c r="G110" s="280"/>
      <c r="H110" s="388">
        <v>100000</v>
      </c>
      <c r="I110" s="280"/>
      <c r="J110" s="128" t="s">
        <v>23</v>
      </c>
      <c r="K110" s="118" t="s">
        <v>25</v>
      </c>
      <c r="L110" s="387" t="s">
        <v>154</v>
      </c>
    </row>
    <row r="111" spans="1:12" ht="21">
      <c r="A111" s="120"/>
      <c r="B111" s="119"/>
      <c r="C111" s="119" t="s">
        <v>199</v>
      </c>
      <c r="D111" s="121" t="s">
        <v>748</v>
      </c>
      <c r="E111" s="366"/>
      <c r="F111" s="367"/>
      <c r="G111" s="367"/>
      <c r="H111" s="367" t="s">
        <v>22</v>
      </c>
      <c r="I111" s="367"/>
      <c r="J111" s="131" t="s">
        <v>24</v>
      </c>
      <c r="K111" s="122" t="s">
        <v>26</v>
      </c>
      <c r="L111" s="367" t="s">
        <v>204</v>
      </c>
    </row>
    <row r="112" spans="1:12" ht="21">
      <c r="A112" s="119"/>
      <c r="B112" s="121"/>
      <c r="C112" s="119"/>
      <c r="D112" s="121" t="s">
        <v>749</v>
      </c>
      <c r="E112" s="137"/>
      <c r="F112" s="120"/>
      <c r="G112" s="120"/>
      <c r="H112" s="120"/>
      <c r="I112" s="120"/>
      <c r="J112" s="131"/>
      <c r="K112" s="148" t="s">
        <v>27</v>
      </c>
      <c r="L112" s="120"/>
    </row>
    <row r="113" spans="1:12" ht="21">
      <c r="A113" s="116"/>
      <c r="B113" s="116"/>
      <c r="C113" s="116"/>
      <c r="D113" s="116"/>
      <c r="E113" s="518">
        <f>E110+E106+E102+E98+E94</f>
        <v>0</v>
      </c>
      <c r="F113" s="518">
        <f>F110+F106+F102+F98+F94</f>
        <v>0</v>
      </c>
      <c r="G113" s="518">
        <f>G110+G106+G102+G98+G94</f>
        <v>0</v>
      </c>
      <c r="H113" s="523">
        <f>H110+H106+H102+H98+H94</f>
        <v>500000</v>
      </c>
      <c r="I113" s="518">
        <f>I110+I106+I102+I98+I94</f>
        <v>0</v>
      </c>
      <c r="J113" s="116"/>
      <c r="K113" s="125"/>
      <c r="L113" s="116"/>
    </row>
    <row r="116" spans="1:12" ht="21">
      <c r="A116" s="687">
        <f>A93+1</f>
        <v>22</v>
      </c>
      <c r="B116" s="687"/>
      <c r="C116" s="687"/>
      <c r="D116" s="687"/>
      <c r="E116" s="687"/>
      <c r="F116" s="687"/>
      <c r="G116" s="687"/>
      <c r="H116" s="687"/>
      <c r="I116" s="687"/>
      <c r="J116" s="687"/>
      <c r="K116" s="687"/>
      <c r="L116" s="687"/>
    </row>
    <row r="117" spans="1:12" ht="21">
      <c r="A117" s="115">
        <f>A110+1</f>
        <v>26</v>
      </c>
      <c r="B117" s="355" t="s">
        <v>746</v>
      </c>
      <c r="C117" s="355" t="s">
        <v>32</v>
      </c>
      <c r="D117" s="104" t="s">
        <v>754</v>
      </c>
      <c r="E117" s="136"/>
      <c r="F117" s="280"/>
      <c r="G117" s="280"/>
      <c r="H117" s="388">
        <v>100000</v>
      </c>
      <c r="I117" s="280"/>
      <c r="J117" s="128" t="s">
        <v>23</v>
      </c>
      <c r="K117" s="118" t="s">
        <v>25</v>
      </c>
      <c r="L117" s="387" t="s">
        <v>154</v>
      </c>
    </row>
    <row r="118" spans="1:12" ht="21">
      <c r="A118" s="120"/>
      <c r="B118" s="119"/>
      <c r="C118" s="119" t="s">
        <v>199</v>
      </c>
      <c r="D118" s="121" t="s">
        <v>755</v>
      </c>
      <c r="E118" s="366"/>
      <c r="F118" s="367"/>
      <c r="G118" s="367"/>
      <c r="H118" s="367" t="s">
        <v>22</v>
      </c>
      <c r="I118" s="367"/>
      <c r="J118" s="131" t="s">
        <v>24</v>
      </c>
      <c r="K118" s="122" t="s">
        <v>26</v>
      </c>
      <c r="L118" s="367" t="s">
        <v>204</v>
      </c>
    </row>
    <row r="119" spans="1:12" ht="21">
      <c r="A119" s="119"/>
      <c r="B119" s="121"/>
      <c r="C119" s="119"/>
      <c r="D119" s="121"/>
      <c r="E119" s="137"/>
      <c r="F119" s="120"/>
      <c r="G119" s="120"/>
      <c r="H119" s="120"/>
      <c r="I119" s="120"/>
      <c r="J119" s="131"/>
      <c r="K119" s="148" t="s">
        <v>27</v>
      </c>
      <c r="L119" s="120"/>
    </row>
    <row r="120" spans="1:12" ht="2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25"/>
      <c r="L120" s="116"/>
    </row>
    <row r="121" spans="1:12" ht="21">
      <c r="A121" s="115">
        <v>27</v>
      </c>
      <c r="B121" s="355" t="s">
        <v>756</v>
      </c>
      <c r="C121" s="355" t="s">
        <v>32</v>
      </c>
      <c r="D121" s="104" t="s">
        <v>758</v>
      </c>
      <c r="E121" s="136"/>
      <c r="F121" s="280"/>
      <c r="G121" s="280"/>
      <c r="H121" s="388">
        <v>100000</v>
      </c>
      <c r="I121" s="280"/>
      <c r="J121" s="128" t="s">
        <v>23</v>
      </c>
      <c r="K121" s="118" t="s">
        <v>25</v>
      </c>
      <c r="L121" s="387" t="s">
        <v>154</v>
      </c>
    </row>
    <row r="122" spans="1:12" ht="21">
      <c r="A122" s="120"/>
      <c r="B122" s="119" t="s">
        <v>757</v>
      </c>
      <c r="C122" s="119" t="s">
        <v>199</v>
      </c>
      <c r="D122" s="121" t="s">
        <v>759</v>
      </c>
      <c r="E122" s="366"/>
      <c r="F122" s="367"/>
      <c r="G122" s="367"/>
      <c r="H122" s="367" t="s">
        <v>22</v>
      </c>
      <c r="I122" s="367"/>
      <c r="J122" s="131" t="s">
        <v>24</v>
      </c>
      <c r="K122" s="122" t="s">
        <v>26</v>
      </c>
      <c r="L122" s="367" t="s">
        <v>204</v>
      </c>
    </row>
    <row r="123" spans="1:12" ht="21">
      <c r="A123" s="119"/>
      <c r="B123" s="121"/>
      <c r="C123" s="119"/>
      <c r="D123" s="121"/>
      <c r="E123" s="137"/>
      <c r="F123" s="120"/>
      <c r="G123" s="120"/>
      <c r="H123" s="120"/>
      <c r="I123" s="120"/>
      <c r="J123" s="131"/>
      <c r="K123" s="148" t="s">
        <v>27</v>
      </c>
      <c r="L123" s="120"/>
    </row>
    <row r="124" spans="1:12" ht="2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25"/>
      <c r="L124" s="116"/>
    </row>
    <row r="125" spans="1:12" ht="21">
      <c r="A125" s="115">
        <v>28</v>
      </c>
      <c r="B125" s="355" t="s">
        <v>1568</v>
      </c>
      <c r="C125" s="355" t="s">
        <v>32</v>
      </c>
      <c r="D125" s="355" t="s">
        <v>760</v>
      </c>
      <c r="E125" s="136"/>
      <c r="F125" s="280"/>
      <c r="G125" s="280"/>
      <c r="H125" s="388">
        <v>100000</v>
      </c>
      <c r="I125" s="280"/>
      <c r="J125" s="128" t="s">
        <v>23</v>
      </c>
      <c r="K125" s="118" t="s">
        <v>25</v>
      </c>
      <c r="L125" s="387" t="s">
        <v>154</v>
      </c>
    </row>
    <row r="126" spans="1:12" ht="21">
      <c r="A126" s="120"/>
      <c r="B126" s="119" t="s">
        <v>1569</v>
      </c>
      <c r="C126" s="119" t="s">
        <v>199</v>
      </c>
      <c r="D126" s="119" t="s">
        <v>761</v>
      </c>
      <c r="E126" s="366"/>
      <c r="F126" s="367"/>
      <c r="G126" s="367"/>
      <c r="H126" s="367" t="s">
        <v>22</v>
      </c>
      <c r="I126" s="367"/>
      <c r="J126" s="131" t="s">
        <v>24</v>
      </c>
      <c r="K126" s="122" t="s">
        <v>26</v>
      </c>
      <c r="L126" s="367" t="s">
        <v>204</v>
      </c>
    </row>
    <row r="127" spans="1:12" ht="21">
      <c r="A127" s="119"/>
      <c r="B127" s="121" t="s">
        <v>1570</v>
      </c>
      <c r="C127" s="119"/>
      <c r="D127" s="121" t="s">
        <v>762</v>
      </c>
      <c r="E127" s="137"/>
      <c r="F127" s="120"/>
      <c r="G127" s="120"/>
      <c r="H127" s="120"/>
      <c r="I127" s="120"/>
      <c r="J127" s="131"/>
      <c r="K127" s="148" t="s">
        <v>27</v>
      </c>
      <c r="L127" s="120"/>
    </row>
    <row r="128" spans="1:12" ht="2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25"/>
      <c r="L128" s="116"/>
    </row>
    <row r="129" spans="1:12" ht="21">
      <c r="A129" s="115">
        <v>29</v>
      </c>
      <c r="B129" s="355" t="s">
        <v>763</v>
      </c>
      <c r="C129" s="355" t="s">
        <v>32</v>
      </c>
      <c r="D129" s="104" t="s">
        <v>764</v>
      </c>
      <c r="E129" s="136"/>
      <c r="F129" s="280"/>
      <c r="G129" s="280"/>
      <c r="H129" s="388">
        <v>100000</v>
      </c>
      <c r="I129" s="280"/>
      <c r="J129" s="128" t="s">
        <v>23</v>
      </c>
      <c r="K129" s="118" t="s">
        <v>25</v>
      </c>
      <c r="L129" s="387" t="s">
        <v>154</v>
      </c>
    </row>
    <row r="130" spans="1:12" ht="21">
      <c r="A130" s="120"/>
      <c r="B130" s="119"/>
      <c r="C130" s="119" t="s">
        <v>199</v>
      </c>
      <c r="D130" s="121" t="s">
        <v>765</v>
      </c>
      <c r="E130" s="366"/>
      <c r="F130" s="367"/>
      <c r="G130" s="367"/>
      <c r="H130" s="367" t="s">
        <v>22</v>
      </c>
      <c r="I130" s="367"/>
      <c r="J130" s="131" t="s">
        <v>24</v>
      </c>
      <c r="K130" s="122" t="s">
        <v>26</v>
      </c>
      <c r="L130" s="367" t="s">
        <v>204</v>
      </c>
    </row>
    <row r="131" spans="1:12" ht="21">
      <c r="A131" s="119"/>
      <c r="B131" s="121"/>
      <c r="C131" s="119"/>
      <c r="D131" s="121"/>
      <c r="E131" s="137"/>
      <c r="F131" s="120"/>
      <c r="G131" s="120"/>
      <c r="H131" s="120"/>
      <c r="I131" s="120"/>
      <c r="J131" s="131"/>
      <c r="K131" s="148" t="s">
        <v>27</v>
      </c>
      <c r="L131" s="120"/>
    </row>
    <row r="132" spans="1:12" ht="2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25"/>
      <c r="L132" s="116"/>
    </row>
    <row r="133" spans="1:12" ht="21">
      <c r="A133" s="115">
        <f>A129+1</f>
        <v>30</v>
      </c>
      <c r="B133" s="355" t="s">
        <v>766</v>
      </c>
      <c r="C133" s="355" t="s">
        <v>32</v>
      </c>
      <c r="D133" s="104" t="s">
        <v>768</v>
      </c>
      <c r="E133" s="136"/>
      <c r="F133" s="280"/>
      <c r="G133" s="280"/>
      <c r="H133" s="388">
        <v>100000</v>
      </c>
      <c r="I133" s="280"/>
      <c r="J133" s="128" t="s">
        <v>23</v>
      </c>
      <c r="K133" s="118" t="s">
        <v>25</v>
      </c>
      <c r="L133" s="387" t="s">
        <v>154</v>
      </c>
    </row>
    <row r="134" spans="1:12" ht="21">
      <c r="A134" s="120"/>
      <c r="B134" s="119" t="s">
        <v>767</v>
      </c>
      <c r="C134" s="119" t="s">
        <v>199</v>
      </c>
      <c r="D134" s="121" t="s">
        <v>769</v>
      </c>
      <c r="E134" s="366"/>
      <c r="F134" s="367"/>
      <c r="G134" s="367"/>
      <c r="H134" s="367" t="s">
        <v>22</v>
      </c>
      <c r="I134" s="367"/>
      <c r="J134" s="131" t="s">
        <v>24</v>
      </c>
      <c r="K134" s="122" t="s">
        <v>26</v>
      </c>
      <c r="L134" s="367" t="s">
        <v>204</v>
      </c>
    </row>
    <row r="135" spans="1:12" ht="21">
      <c r="A135" s="119"/>
      <c r="B135" s="121"/>
      <c r="C135" s="119"/>
      <c r="D135" s="121"/>
      <c r="E135" s="137"/>
      <c r="F135" s="120"/>
      <c r="G135" s="120"/>
      <c r="H135" s="120"/>
      <c r="I135" s="120"/>
      <c r="J135" s="131"/>
      <c r="K135" s="148" t="s">
        <v>27</v>
      </c>
      <c r="L135" s="120"/>
    </row>
    <row r="136" spans="1:12" ht="21">
      <c r="A136" s="116"/>
      <c r="B136" s="116"/>
      <c r="C136" s="116"/>
      <c r="D136" s="116"/>
      <c r="E136" s="518">
        <f>E133+E129+E125+E121+E117</f>
        <v>0</v>
      </c>
      <c r="F136" s="518">
        <f>F133+F129+F125+F121+F117</f>
        <v>0</v>
      </c>
      <c r="G136" s="518">
        <f>G133+G129+G125+G121+G117</f>
        <v>0</v>
      </c>
      <c r="H136" s="523">
        <f>H133+H129+H125+H121+H117</f>
        <v>500000</v>
      </c>
      <c r="I136" s="518">
        <f>I133+I129+I125+I121+I117</f>
        <v>0</v>
      </c>
      <c r="J136" s="116"/>
      <c r="K136" s="125"/>
      <c r="L136" s="116"/>
    </row>
    <row r="137" spans="1:12" ht="2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276"/>
      <c r="L137" s="144"/>
    </row>
    <row r="138" spans="1:12" ht="2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276"/>
      <c r="L138" s="144"/>
    </row>
    <row r="139" spans="1:12" ht="21">
      <c r="A139" s="687">
        <f>A116+1</f>
        <v>23</v>
      </c>
      <c r="B139" s="687"/>
      <c r="C139" s="687"/>
      <c r="D139" s="687"/>
      <c r="E139" s="687"/>
      <c r="F139" s="687"/>
      <c r="G139" s="687"/>
      <c r="H139" s="687"/>
      <c r="I139" s="687"/>
      <c r="J139" s="687"/>
      <c r="K139" s="687"/>
      <c r="L139" s="687"/>
    </row>
    <row r="140" spans="1:12" ht="21">
      <c r="A140" s="115">
        <f>A133+1</f>
        <v>31</v>
      </c>
      <c r="B140" s="355" t="s">
        <v>770</v>
      </c>
      <c r="C140" s="355" t="s">
        <v>32</v>
      </c>
      <c r="D140" s="104" t="s">
        <v>675</v>
      </c>
      <c r="E140" s="136"/>
      <c r="F140" s="280"/>
      <c r="G140" s="280"/>
      <c r="H140" s="388">
        <v>100000</v>
      </c>
      <c r="I140" s="280"/>
      <c r="J140" s="128" t="s">
        <v>23</v>
      </c>
      <c r="K140" s="118" t="s">
        <v>25</v>
      </c>
      <c r="L140" s="387" t="s">
        <v>154</v>
      </c>
    </row>
    <row r="141" spans="1:12" ht="21">
      <c r="A141" s="120"/>
      <c r="B141" s="119" t="s">
        <v>771</v>
      </c>
      <c r="C141" s="119" t="s">
        <v>199</v>
      </c>
      <c r="D141" s="121" t="s">
        <v>773</v>
      </c>
      <c r="E141" s="366"/>
      <c r="F141" s="367"/>
      <c r="G141" s="367"/>
      <c r="H141" s="367" t="s">
        <v>22</v>
      </c>
      <c r="I141" s="367"/>
      <c r="J141" s="131" t="s">
        <v>24</v>
      </c>
      <c r="K141" s="122" t="s">
        <v>26</v>
      </c>
      <c r="L141" s="367" t="s">
        <v>204</v>
      </c>
    </row>
    <row r="142" spans="1:12" ht="21">
      <c r="A142" s="119"/>
      <c r="B142" s="121" t="s">
        <v>772</v>
      </c>
      <c r="C142" s="119"/>
      <c r="D142" s="121" t="s">
        <v>772</v>
      </c>
      <c r="E142" s="137"/>
      <c r="F142" s="120"/>
      <c r="G142" s="120"/>
      <c r="H142" s="120"/>
      <c r="I142" s="120"/>
      <c r="J142" s="131"/>
      <c r="K142" s="148" t="s">
        <v>27</v>
      </c>
      <c r="L142" s="120"/>
    </row>
    <row r="143" spans="1:12" ht="2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25"/>
      <c r="L143" s="116"/>
    </row>
    <row r="144" spans="1:12" ht="21">
      <c r="A144" s="115">
        <f>A140+1</f>
        <v>32</v>
      </c>
      <c r="B144" s="355" t="s">
        <v>788</v>
      </c>
      <c r="C144" s="355" t="s">
        <v>32</v>
      </c>
      <c r="D144" s="104" t="s">
        <v>789</v>
      </c>
      <c r="E144" s="136"/>
      <c r="F144" s="280"/>
      <c r="G144" s="280"/>
      <c r="H144" s="388">
        <v>100000</v>
      </c>
      <c r="I144" s="280"/>
      <c r="J144" s="128" t="s">
        <v>23</v>
      </c>
      <c r="K144" s="118" t="s">
        <v>25</v>
      </c>
      <c r="L144" s="387" t="s">
        <v>154</v>
      </c>
    </row>
    <row r="145" spans="1:12" ht="21">
      <c r="A145" s="120"/>
      <c r="B145" s="119"/>
      <c r="C145" s="119" t="s">
        <v>199</v>
      </c>
      <c r="D145" s="121" t="s">
        <v>790</v>
      </c>
      <c r="E145" s="366"/>
      <c r="F145" s="367"/>
      <c r="G145" s="367"/>
      <c r="H145" s="367" t="s">
        <v>22</v>
      </c>
      <c r="I145" s="367"/>
      <c r="J145" s="131" t="s">
        <v>24</v>
      </c>
      <c r="K145" s="122" t="s">
        <v>26</v>
      </c>
      <c r="L145" s="367" t="s">
        <v>204</v>
      </c>
    </row>
    <row r="146" spans="1:12" ht="21">
      <c r="A146" s="119"/>
      <c r="B146" s="121"/>
      <c r="C146" s="119"/>
      <c r="D146" s="121" t="s">
        <v>791</v>
      </c>
      <c r="E146" s="137"/>
      <c r="F146" s="120"/>
      <c r="G146" s="120"/>
      <c r="H146" s="120"/>
      <c r="I146" s="120"/>
      <c r="J146" s="131"/>
      <c r="K146" s="148" t="s">
        <v>27</v>
      </c>
      <c r="L146" s="120"/>
    </row>
    <row r="147" spans="1:12" ht="2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25"/>
      <c r="L147" s="116"/>
    </row>
    <row r="148" spans="1:12" ht="21">
      <c r="A148" s="115">
        <f>A144+1</f>
        <v>33</v>
      </c>
      <c r="B148" s="355" t="s">
        <v>788</v>
      </c>
      <c r="C148" s="355" t="s">
        <v>32</v>
      </c>
      <c r="D148" s="104" t="s">
        <v>794</v>
      </c>
      <c r="E148" s="136"/>
      <c r="F148" s="280"/>
      <c r="G148" s="280"/>
      <c r="H148" s="388">
        <v>100000</v>
      </c>
      <c r="I148" s="280"/>
      <c r="J148" s="128" t="s">
        <v>23</v>
      </c>
      <c r="K148" s="118" t="s">
        <v>25</v>
      </c>
      <c r="L148" s="387" t="s">
        <v>154</v>
      </c>
    </row>
    <row r="149" spans="1:12" ht="21">
      <c r="A149" s="120"/>
      <c r="B149" s="119"/>
      <c r="C149" s="119" t="s">
        <v>199</v>
      </c>
      <c r="D149" s="121" t="s">
        <v>795</v>
      </c>
      <c r="E149" s="366"/>
      <c r="F149" s="367"/>
      <c r="G149" s="367"/>
      <c r="H149" s="367" t="s">
        <v>22</v>
      </c>
      <c r="I149" s="367"/>
      <c r="J149" s="131" t="s">
        <v>24</v>
      </c>
      <c r="K149" s="122" t="s">
        <v>26</v>
      </c>
      <c r="L149" s="367" t="s">
        <v>204</v>
      </c>
    </row>
    <row r="150" spans="1:12" ht="21">
      <c r="A150" s="119"/>
      <c r="B150" s="121"/>
      <c r="C150" s="119"/>
      <c r="D150" s="121"/>
      <c r="E150" s="137"/>
      <c r="F150" s="120"/>
      <c r="G150" s="120"/>
      <c r="H150" s="120"/>
      <c r="I150" s="120"/>
      <c r="J150" s="131"/>
      <c r="K150" s="148" t="s">
        <v>27</v>
      </c>
      <c r="L150" s="120"/>
    </row>
    <row r="151" spans="1:12" ht="21">
      <c r="A151" s="116"/>
      <c r="B151" s="116"/>
      <c r="C151" s="116"/>
      <c r="D151" s="119"/>
      <c r="E151" s="116"/>
      <c r="F151" s="116"/>
      <c r="G151" s="116"/>
      <c r="H151" s="119"/>
      <c r="I151" s="116"/>
      <c r="J151" s="119"/>
      <c r="K151" s="125"/>
      <c r="L151" s="116"/>
    </row>
    <row r="152" spans="1:12" ht="21">
      <c r="A152" s="115">
        <f>A148+1</f>
        <v>34</v>
      </c>
      <c r="B152" s="355" t="s">
        <v>793</v>
      </c>
      <c r="C152" s="392" t="s">
        <v>32</v>
      </c>
      <c r="D152" s="104" t="s">
        <v>1446</v>
      </c>
      <c r="E152" s="393"/>
      <c r="F152" s="280"/>
      <c r="G152" s="455"/>
      <c r="H152" s="388">
        <v>100000</v>
      </c>
      <c r="I152" s="586"/>
      <c r="J152" s="128" t="s">
        <v>23</v>
      </c>
      <c r="K152" s="583" t="s">
        <v>25</v>
      </c>
      <c r="L152" s="387" t="s">
        <v>154</v>
      </c>
    </row>
    <row r="153" spans="1:12" ht="21">
      <c r="A153" s="120"/>
      <c r="B153" s="119"/>
      <c r="C153" s="102" t="s">
        <v>199</v>
      </c>
      <c r="D153" s="121" t="s">
        <v>796</v>
      </c>
      <c r="E153" s="394"/>
      <c r="F153" s="367"/>
      <c r="G153" s="456"/>
      <c r="H153" s="367" t="s">
        <v>22</v>
      </c>
      <c r="I153" s="347"/>
      <c r="J153" s="131" t="s">
        <v>24</v>
      </c>
      <c r="K153" s="584" t="s">
        <v>26</v>
      </c>
      <c r="L153" s="367" t="s">
        <v>204</v>
      </c>
    </row>
    <row r="154" spans="1:12" ht="21">
      <c r="A154" s="119"/>
      <c r="B154" s="121"/>
      <c r="C154" s="102"/>
      <c r="D154" s="121" t="s">
        <v>797</v>
      </c>
      <c r="E154" s="395"/>
      <c r="F154" s="120"/>
      <c r="G154" s="572"/>
      <c r="H154" s="120"/>
      <c r="I154" s="581"/>
      <c r="J154" s="131"/>
      <c r="K154" s="585" t="s">
        <v>27</v>
      </c>
      <c r="L154" s="120"/>
    </row>
    <row r="155" spans="1:12" ht="21">
      <c r="A155" s="119"/>
      <c r="B155" s="121"/>
      <c r="C155" s="102"/>
      <c r="D155" s="167" t="s">
        <v>798</v>
      </c>
      <c r="E155" s="395"/>
      <c r="F155" s="120"/>
      <c r="G155" s="572"/>
      <c r="H155" s="119"/>
      <c r="I155" s="581"/>
      <c r="J155" s="119"/>
      <c r="K155" s="585"/>
      <c r="L155" s="120"/>
    </row>
    <row r="156" spans="1:12" ht="21">
      <c r="A156" s="116"/>
      <c r="B156" s="116"/>
      <c r="C156" s="126"/>
      <c r="D156" s="116" t="s">
        <v>799</v>
      </c>
      <c r="E156" s="153"/>
      <c r="F156" s="116"/>
      <c r="G156" s="126"/>
      <c r="H156" s="116"/>
      <c r="I156" s="145"/>
      <c r="J156" s="116"/>
      <c r="K156" s="587"/>
      <c r="L156" s="116"/>
    </row>
    <row r="157" spans="1:12" ht="21">
      <c r="A157" s="571"/>
      <c r="B157" s="380"/>
      <c r="C157" s="380"/>
      <c r="D157" s="93"/>
      <c r="E157" s="346"/>
      <c r="F157" s="347"/>
      <c r="G157" s="347"/>
      <c r="H157" s="573"/>
      <c r="I157" s="347"/>
      <c r="J157" s="347"/>
      <c r="K157" s="278"/>
      <c r="L157" s="574"/>
    </row>
    <row r="158" spans="1:12" ht="21">
      <c r="A158" s="571"/>
      <c r="B158" s="144"/>
      <c r="C158" s="144"/>
      <c r="D158" s="93"/>
      <c r="E158" s="346"/>
      <c r="F158" s="347"/>
      <c r="G158" s="347"/>
      <c r="H158" s="347"/>
      <c r="I158" s="347"/>
      <c r="J158" s="347"/>
      <c r="K158" s="278"/>
      <c r="L158" s="347"/>
    </row>
    <row r="159" spans="1:12" ht="21">
      <c r="A159" s="144"/>
      <c r="B159" s="93"/>
      <c r="C159" s="144"/>
      <c r="D159" s="93"/>
      <c r="E159" s="377"/>
      <c r="F159" s="571"/>
      <c r="G159" s="571"/>
      <c r="H159" s="571"/>
      <c r="I159" s="571"/>
      <c r="J159" s="571"/>
      <c r="K159" s="276"/>
      <c r="L159" s="571"/>
    </row>
    <row r="160" spans="1:12" ht="21">
      <c r="A160" s="144"/>
      <c r="B160" s="93"/>
      <c r="C160" s="144"/>
      <c r="D160" s="93"/>
      <c r="E160" s="377"/>
      <c r="F160" s="571"/>
      <c r="G160" s="571"/>
      <c r="H160" s="144"/>
      <c r="I160" s="571"/>
      <c r="J160" s="571"/>
      <c r="K160" s="276"/>
      <c r="L160" s="571"/>
    </row>
    <row r="161" spans="1:12" ht="21">
      <c r="A161" s="144"/>
      <c r="B161" s="144"/>
      <c r="C161" s="144"/>
      <c r="D161" s="93"/>
      <c r="E161" s="563"/>
      <c r="F161" s="563"/>
      <c r="G161" s="563"/>
      <c r="H161" s="575">
        <f>H157+H152+H148+H144+H140</f>
        <v>400000</v>
      </c>
      <c r="I161" s="563"/>
      <c r="J161" s="144"/>
      <c r="K161" s="276"/>
      <c r="L161" s="144"/>
    </row>
    <row r="162" spans="1:12" ht="21">
      <c r="A162" s="688">
        <f>A139+1</f>
        <v>24</v>
      </c>
      <c r="B162" s="688"/>
      <c r="C162" s="688"/>
      <c r="D162" s="688"/>
      <c r="E162" s="688"/>
      <c r="F162" s="688"/>
      <c r="G162" s="688"/>
      <c r="H162" s="688"/>
      <c r="I162" s="688"/>
      <c r="J162" s="688"/>
      <c r="K162" s="688"/>
      <c r="L162" s="688"/>
    </row>
    <row r="163" spans="1:12" ht="21">
      <c r="A163" s="115">
        <f>A152+1</f>
        <v>35</v>
      </c>
      <c r="B163" s="355" t="s">
        <v>800</v>
      </c>
      <c r="C163" s="355" t="s">
        <v>32</v>
      </c>
      <c r="D163" s="104" t="s">
        <v>801</v>
      </c>
      <c r="E163" s="136"/>
      <c r="F163" s="280"/>
      <c r="G163" s="280"/>
      <c r="H163" s="388">
        <v>360000</v>
      </c>
      <c r="I163" s="280"/>
      <c r="J163" s="128" t="s">
        <v>23</v>
      </c>
      <c r="K163" s="118" t="s">
        <v>25</v>
      </c>
      <c r="L163" s="387" t="s">
        <v>154</v>
      </c>
    </row>
    <row r="164" spans="1:12" ht="21">
      <c r="A164" s="120"/>
      <c r="B164" s="119"/>
      <c r="C164" s="119" t="s">
        <v>199</v>
      </c>
      <c r="D164" s="121" t="s">
        <v>802</v>
      </c>
      <c r="E164" s="366"/>
      <c r="F164" s="367"/>
      <c r="G164" s="367"/>
      <c r="H164" s="367" t="s">
        <v>22</v>
      </c>
      <c r="I164" s="367"/>
      <c r="J164" s="131" t="s">
        <v>24</v>
      </c>
      <c r="K164" s="122" t="s">
        <v>26</v>
      </c>
      <c r="L164" s="367" t="s">
        <v>204</v>
      </c>
    </row>
    <row r="165" spans="1:12" ht="21">
      <c r="A165" s="119"/>
      <c r="B165" s="121"/>
      <c r="C165" s="119"/>
      <c r="D165" s="121"/>
      <c r="E165" s="137"/>
      <c r="F165" s="120"/>
      <c r="G165" s="120"/>
      <c r="H165" s="120"/>
      <c r="I165" s="120"/>
      <c r="J165" s="120"/>
      <c r="K165" s="148" t="s">
        <v>27</v>
      </c>
      <c r="L165" s="120"/>
    </row>
    <row r="166" spans="1:12" ht="21">
      <c r="A166" s="116"/>
      <c r="B166" s="116"/>
      <c r="C166" s="116"/>
      <c r="D166" s="116"/>
      <c r="E166" s="116"/>
      <c r="F166" s="116"/>
      <c r="G166" s="116"/>
      <c r="H166" s="116"/>
      <c r="I166" s="116"/>
      <c r="J166" s="119"/>
      <c r="K166" s="125"/>
      <c r="L166" s="116"/>
    </row>
    <row r="167" spans="1:12" ht="21">
      <c r="A167" s="115">
        <f>A163+1</f>
        <v>36</v>
      </c>
      <c r="B167" s="355" t="s">
        <v>803</v>
      </c>
      <c r="C167" s="355" t="s">
        <v>32</v>
      </c>
      <c r="D167" s="104" t="s">
        <v>804</v>
      </c>
      <c r="E167" s="136"/>
      <c r="F167" s="280"/>
      <c r="G167" s="280"/>
      <c r="H167" s="388">
        <v>250000</v>
      </c>
      <c r="I167" s="455"/>
      <c r="J167" s="280"/>
      <c r="K167" s="583" t="s">
        <v>25</v>
      </c>
      <c r="L167" s="387" t="s">
        <v>154</v>
      </c>
    </row>
    <row r="168" spans="1:12" ht="21">
      <c r="A168" s="120"/>
      <c r="B168" s="119"/>
      <c r="C168" s="119" t="s">
        <v>199</v>
      </c>
      <c r="D168" s="121" t="s">
        <v>805</v>
      </c>
      <c r="E168" s="366"/>
      <c r="F168" s="367"/>
      <c r="G168" s="367"/>
      <c r="H168" s="367" t="s">
        <v>22</v>
      </c>
      <c r="I168" s="456"/>
      <c r="J168" s="131" t="s">
        <v>23</v>
      </c>
      <c r="K168" s="584" t="s">
        <v>26</v>
      </c>
      <c r="L168" s="367" t="s">
        <v>204</v>
      </c>
    </row>
    <row r="169" spans="1:12" ht="21">
      <c r="A169" s="119"/>
      <c r="B169" s="121"/>
      <c r="C169" s="119"/>
      <c r="D169" s="121" t="s">
        <v>806</v>
      </c>
      <c r="E169" s="137"/>
      <c r="F169" s="120"/>
      <c r="G169" s="120"/>
      <c r="H169" s="120"/>
      <c r="I169" s="582"/>
      <c r="J169" s="131" t="s">
        <v>24</v>
      </c>
      <c r="K169" s="585" t="s">
        <v>27</v>
      </c>
      <c r="L169" s="120"/>
    </row>
    <row r="170" spans="1:12" ht="21">
      <c r="A170" s="116"/>
      <c r="B170" s="116"/>
      <c r="C170" s="116"/>
      <c r="D170" s="116" t="s">
        <v>807</v>
      </c>
      <c r="E170" s="116"/>
      <c r="F170" s="116"/>
      <c r="G170" s="116"/>
      <c r="H170" s="116"/>
      <c r="I170" s="126"/>
      <c r="J170" s="116"/>
      <c r="K170" s="587"/>
      <c r="L170" s="116"/>
    </row>
    <row r="171" spans="1:12" ht="21">
      <c r="A171" s="115">
        <f>A167+1</f>
        <v>37</v>
      </c>
      <c r="B171" s="355" t="s">
        <v>822</v>
      </c>
      <c r="C171" s="355" t="s">
        <v>32</v>
      </c>
      <c r="D171" s="104" t="s">
        <v>824</v>
      </c>
      <c r="E171" s="136"/>
      <c r="F171" s="280"/>
      <c r="G171" s="280"/>
      <c r="H171" s="388">
        <v>250000</v>
      </c>
      <c r="I171" s="280"/>
      <c r="J171" s="367"/>
      <c r="K171" s="118" t="s">
        <v>25</v>
      </c>
      <c r="L171" s="387" t="s">
        <v>154</v>
      </c>
    </row>
    <row r="172" spans="1:12" ht="21">
      <c r="A172" s="120"/>
      <c r="B172" s="119" t="s">
        <v>823</v>
      </c>
      <c r="C172" s="119" t="s">
        <v>199</v>
      </c>
      <c r="D172" s="121" t="s">
        <v>825</v>
      </c>
      <c r="E172" s="366"/>
      <c r="F172" s="367"/>
      <c r="G172" s="367"/>
      <c r="H172" s="367" t="s">
        <v>22</v>
      </c>
      <c r="I172" s="367"/>
      <c r="J172" s="131" t="s">
        <v>23</v>
      </c>
      <c r="K172" s="122" t="s">
        <v>26</v>
      </c>
      <c r="L172" s="367" t="s">
        <v>204</v>
      </c>
    </row>
    <row r="173" spans="1:12" ht="21">
      <c r="A173" s="119"/>
      <c r="B173" s="121"/>
      <c r="C173" s="119"/>
      <c r="D173" s="121"/>
      <c r="E173" s="137"/>
      <c r="F173" s="120"/>
      <c r="G173" s="120"/>
      <c r="H173" s="120"/>
      <c r="I173" s="120"/>
      <c r="J173" s="131" t="s">
        <v>24</v>
      </c>
      <c r="K173" s="148" t="s">
        <v>27</v>
      </c>
      <c r="L173" s="120"/>
    </row>
    <row r="174" spans="1:12" ht="2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25"/>
      <c r="L174" s="116"/>
    </row>
    <row r="175" spans="1:12" ht="21">
      <c r="A175" s="115">
        <f>A171+1</f>
        <v>38</v>
      </c>
      <c r="B175" s="355" t="s">
        <v>792</v>
      </c>
      <c r="C175" s="355" t="s">
        <v>32</v>
      </c>
      <c r="D175" s="104" t="s">
        <v>826</v>
      </c>
      <c r="E175" s="136"/>
      <c r="F175" s="280"/>
      <c r="G175" s="280"/>
      <c r="H175" s="388">
        <v>250000</v>
      </c>
      <c r="I175" s="280"/>
      <c r="J175" s="131" t="s">
        <v>23</v>
      </c>
      <c r="K175" s="118" t="s">
        <v>25</v>
      </c>
      <c r="L175" s="387" t="s">
        <v>154</v>
      </c>
    </row>
    <row r="176" spans="1:12" ht="21">
      <c r="A176" s="120"/>
      <c r="B176" s="119"/>
      <c r="C176" s="119" t="s">
        <v>199</v>
      </c>
      <c r="D176" s="121" t="s">
        <v>827</v>
      </c>
      <c r="E176" s="366"/>
      <c r="F176" s="367"/>
      <c r="G176" s="367"/>
      <c r="H176" s="367" t="s">
        <v>22</v>
      </c>
      <c r="I176" s="367"/>
      <c r="J176" s="131" t="s">
        <v>24</v>
      </c>
      <c r="K176" s="122" t="s">
        <v>26</v>
      </c>
      <c r="L176" s="367" t="s">
        <v>204</v>
      </c>
    </row>
    <row r="177" spans="1:12" ht="21">
      <c r="A177" s="119"/>
      <c r="B177" s="121"/>
      <c r="C177" s="119"/>
      <c r="D177" s="121" t="s">
        <v>828</v>
      </c>
      <c r="E177" s="137"/>
      <c r="F177" s="120"/>
      <c r="G177" s="120"/>
      <c r="H177" s="120"/>
      <c r="I177" s="120"/>
      <c r="J177" s="120"/>
      <c r="K177" s="148" t="s">
        <v>27</v>
      </c>
      <c r="L177" s="120"/>
    </row>
    <row r="178" spans="1:12" ht="2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25"/>
      <c r="L178" s="116"/>
    </row>
    <row r="179" spans="1:12" ht="21">
      <c r="A179" s="115">
        <f>A175+1</f>
        <v>39</v>
      </c>
      <c r="B179" s="355" t="s">
        <v>835</v>
      </c>
      <c r="C179" s="355" t="s">
        <v>32</v>
      </c>
      <c r="D179" s="104" t="s">
        <v>836</v>
      </c>
      <c r="E179" s="136"/>
      <c r="F179" s="280"/>
      <c r="G179" s="280"/>
      <c r="H179" s="388">
        <v>150000</v>
      </c>
      <c r="I179" s="280"/>
      <c r="J179" s="131" t="s">
        <v>23</v>
      </c>
      <c r="K179" s="118" t="s">
        <v>25</v>
      </c>
      <c r="L179" s="387" t="s">
        <v>154</v>
      </c>
    </row>
    <row r="180" spans="1:12" ht="21">
      <c r="A180" s="120"/>
      <c r="B180" s="119"/>
      <c r="C180" s="119" t="s">
        <v>199</v>
      </c>
      <c r="D180" s="121" t="s">
        <v>837</v>
      </c>
      <c r="E180" s="366"/>
      <c r="F180" s="367"/>
      <c r="G180" s="367"/>
      <c r="H180" s="367" t="s">
        <v>22</v>
      </c>
      <c r="I180" s="367"/>
      <c r="J180" s="131" t="s">
        <v>24</v>
      </c>
      <c r="K180" s="122" t="s">
        <v>26</v>
      </c>
      <c r="L180" s="367" t="s">
        <v>204</v>
      </c>
    </row>
    <row r="181" spans="1:12" ht="21">
      <c r="A181" s="119"/>
      <c r="B181" s="121"/>
      <c r="C181" s="119"/>
      <c r="D181" s="121"/>
      <c r="E181" s="137"/>
      <c r="F181" s="120"/>
      <c r="G181" s="120"/>
      <c r="H181" s="120"/>
      <c r="I181" s="120"/>
      <c r="J181" s="120"/>
      <c r="K181" s="148" t="s">
        <v>27</v>
      </c>
      <c r="L181" s="120"/>
    </row>
    <row r="182" spans="1:12" ht="21">
      <c r="A182" s="116"/>
      <c r="B182" s="116"/>
      <c r="C182" s="116"/>
      <c r="D182" s="116"/>
      <c r="E182" s="518">
        <f>E179+E175+E171+E167+E163</f>
        <v>0</v>
      </c>
      <c r="F182" s="518">
        <f>F179+F175+F171+F167+F163</f>
        <v>0</v>
      </c>
      <c r="G182" s="518">
        <f>G179+G175+G171+G167+G163</f>
        <v>0</v>
      </c>
      <c r="H182" s="523">
        <f>H179+H175+H171+H167+H163</f>
        <v>1260000</v>
      </c>
      <c r="I182" s="518">
        <f>I179+I175+I171+I167+I163</f>
        <v>0</v>
      </c>
      <c r="J182" s="502"/>
      <c r="K182" s="125"/>
      <c r="L182" s="116"/>
    </row>
    <row r="185" spans="1:12" ht="21">
      <c r="A185" s="687">
        <f>A162+1</f>
        <v>25</v>
      </c>
      <c r="B185" s="687"/>
      <c r="C185" s="687"/>
      <c r="D185" s="687"/>
      <c r="E185" s="687"/>
      <c r="F185" s="687"/>
      <c r="G185" s="687"/>
      <c r="H185" s="687"/>
      <c r="I185" s="687"/>
      <c r="J185" s="687"/>
      <c r="K185" s="687"/>
      <c r="L185" s="687"/>
    </row>
    <row r="186" spans="1:12" ht="21">
      <c r="A186" s="115">
        <f>A179+1</f>
        <v>40</v>
      </c>
      <c r="B186" s="355" t="s">
        <v>839</v>
      </c>
      <c r="C186" s="355" t="s">
        <v>32</v>
      </c>
      <c r="D186" s="104" t="s">
        <v>840</v>
      </c>
      <c r="E186" s="136"/>
      <c r="F186" s="280"/>
      <c r="G186" s="280"/>
      <c r="H186" s="388">
        <v>100000</v>
      </c>
      <c r="I186" s="280"/>
      <c r="J186" s="131" t="s">
        <v>23</v>
      </c>
      <c r="K186" s="118" t="s">
        <v>25</v>
      </c>
      <c r="L186" s="387" t="s">
        <v>154</v>
      </c>
    </row>
    <row r="187" spans="1:12" ht="21">
      <c r="A187" s="120"/>
      <c r="B187" s="119"/>
      <c r="C187" s="119" t="s">
        <v>199</v>
      </c>
      <c r="D187" s="121" t="s">
        <v>841</v>
      </c>
      <c r="E187" s="366"/>
      <c r="F187" s="367"/>
      <c r="G187" s="367"/>
      <c r="H187" s="367" t="s">
        <v>22</v>
      </c>
      <c r="I187" s="367"/>
      <c r="J187" s="131" t="s">
        <v>24</v>
      </c>
      <c r="K187" s="122" t="s">
        <v>26</v>
      </c>
      <c r="L187" s="367" t="s">
        <v>204</v>
      </c>
    </row>
    <row r="188" spans="1:12" ht="21">
      <c r="A188" s="119"/>
      <c r="B188" s="121"/>
      <c r="C188" s="119"/>
      <c r="D188" s="121"/>
      <c r="E188" s="137"/>
      <c r="F188" s="120"/>
      <c r="G188" s="120"/>
      <c r="H188" s="120"/>
      <c r="I188" s="120"/>
      <c r="J188" s="120"/>
      <c r="K188" s="148" t="s">
        <v>27</v>
      </c>
      <c r="L188" s="120"/>
    </row>
    <row r="189" spans="1:12" ht="21">
      <c r="A189" s="116"/>
      <c r="B189" s="116"/>
      <c r="C189" s="116"/>
      <c r="D189" s="116"/>
      <c r="E189" s="116"/>
      <c r="F189" s="116"/>
      <c r="G189" s="116"/>
      <c r="H189" s="116"/>
      <c r="I189" s="116"/>
      <c r="J189" s="502"/>
      <c r="K189" s="125"/>
      <c r="L189" s="116"/>
    </row>
    <row r="190" spans="1:12" ht="21">
      <c r="A190" s="115">
        <v>42</v>
      </c>
      <c r="B190" s="355" t="s">
        <v>851</v>
      </c>
      <c r="C190" s="355" t="s">
        <v>32</v>
      </c>
      <c r="D190" s="104" t="s">
        <v>852</v>
      </c>
      <c r="E190" s="136"/>
      <c r="F190" s="280"/>
      <c r="G190" s="280"/>
      <c r="H190" s="388">
        <v>100000</v>
      </c>
      <c r="I190" s="280"/>
      <c r="J190" s="131" t="s">
        <v>23</v>
      </c>
      <c r="K190" s="118" t="s">
        <v>25</v>
      </c>
      <c r="L190" s="387" t="s">
        <v>154</v>
      </c>
    </row>
    <row r="191" spans="1:12" ht="21">
      <c r="A191" s="120"/>
      <c r="B191" s="119"/>
      <c r="C191" s="119" t="s">
        <v>199</v>
      </c>
      <c r="D191" s="121" t="s">
        <v>853</v>
      </c>
      <c r="E191" s="366"/>
      <c r="F191" s="367"/>
      <c r="G191" s="367"/>
      <c r="H191" s="367" t="s">
        <v>22</v>
      </c>
      <c r="I191" s="367"/>
      <c r="J191" s="131" t="s">
        <v>24</v>
      </c>
      <c r="K191" s="122" t="s">
        <v>26</v>
      </c>
      <c r="L191" s="367" t="s">
        <v>204</v>
      </c>
    </row>
    <row r="192" spans="1:12" ht="21">
      <c r="A192" s="119"/>
      <c r="B192" s="121"/>
      <c r="C192" s="119"/>
      <c r="D192" s="121"/>
      <c r="E192" s="137"/>
      <c r="F192" s="120"/>
      <c r="G192" s="120"/>
      <c r="H192" s="120"/>
      <c r="I192" s="120"/>
      <c r="J192" s="120"/>
      <c r="K192" s="148" t="s">
        <v>27</v>
      </c>
      <c r="L192" s="120"/>
    </row>
    <row r="193" spans="1:12" ht="21">
      <c r="A193" s="116"/>
      <c r="B193" s="116"/>
      <c r="C193" s="116"/>
      <c r="D193" s="116"/>
      <c r="E193" s="116"/>
      <c r="F193" s="116"/>
      <c r="G193" s="116"/>
      <c r="H193" s="116"/>
      <c r="I193" s="116"/>
      <c r="J193" s="502"/>
      <c r="K193" s="125"/>
      <c r="L193" s="116"/>
    </row>
    <row r="194" spans="1:12" ht="21">
      <c r="A194" s="115">
        <f>A190+1</f>
        <v>43</v>
      </c>
      <c r="B194" s="355" t="s">
        <v>854</v>
      </c>
      <c r="C194" s="355" t="s">
        <v>32</v>
      </c>
      <c r="D194" s="104" t="s">
        <v>855</v>
      </c>
      <c r="E194" s="136"/>
      <c r="F194" s="280"/>
      <c r="G194" s="280"/>
      <c r="H194" s="388"/>
      <c r="I194" s="388">
        <v>100000</v>
      </c>
      <c r="J194" s="131" t="s">
        <v>23</v>
      </c>
      <c r="K194" s="118" t="s">
        <v>25</v>
      </c>
      <c r="L194" s="387" t="s">
        <v>154</v>
      </c>
    </row>
    <row r="195" spans="1:12" ht="21">
      <c r="A195" s="120"/>
      <c r="B195" s="119"/>
      <c r="C195" s="119" t="s">
        <v>199</v>
      </c>
      <c r="D195" s="365" t="s">
        <v>856</v>
      </c>
      <c r="E195" s="366"/>
      <c r="F195" s="367"/>
      <c r="G195" s="367"/>
      <c r="H195" s="367"/>
      <c r="I195" s="367" t="s">
        <v>22</v>
      </c>
      <c r="J195" s="131" t="s">
        <v>24</v>
      </c>
      <c r="K195" s="122" t="s">
        <v>26</v>
      </c>
      <c r="L195" s="367" t="s">
        <v>204</v>
      </c>
    </row>
    <row r="196" spans="1:12" ht="21">
      <c r="A196" s="119"/>
      <c r="B196" s="121"/>
      <c r="C196" s="119"/>
      <c r="D196" s="121" t="s">
        <v>857</v>
      </c>
      <c r="E196" s="137"/>
      <c r="F196" s="120"/>
      <c r="G196" s="120"/>
      <c r="H196" s="120"/>
      <c r="I196" s="120"/>
      <c r="J196" s="120"/>
      <c r="K196" s="148" t="s">
        <v>27</v>
      </c>
      <c r="L196" s="120"/>
    </row>
    <row r="197" spans="1:12" ht="21">
      <c r="A197" s="116"/>
      <c r="B197" s="116"/>
      <c r="C197" s="116"/>
      <c r="D197" s="116" t="s">
        <v>858</v>
      </c>
      <c r="E197" s="116"/>
      <c r="F197" s="116"/>
      <c r="G197" s="116"/>
      <c r="H197" s="116"/>
      <c r="I197" s="116"/>
      <c r="J197" s="502"/>
      <c r="K197" s="125"/>
      <c r="L197" s="116"/>
    </row>
    <row r="198" spans="1:12" ht="21">
      <c r="A198" s="115">
        <f>A194+1</f>
        <v>44</v>
      </c>
      <c r="B198" s="355" t="s">
        <v>859</v>
      </c>
      <c r="C198" s="355" t="s">
        <v>32</v>
      </c>
      <c r="D198" s="355" t="s">
        <v>860</v>
      </c>
      <c r="E198" s="136"/>
      <c r="F198" s="280"/>
      <c r="G198" s="280"/>
      <c r="H198" s="388">
        <v>250000</v>
      </c>
      <c r="I198" s="280"/>
      <c r="J198" s="131" t="s">
        <v>23</v>
      </c>
      <c r="K198" s="118" t="s">
        <v>25</v>
      </c>
      <c r="L198" s="387" t="s">
        <v>154</v>
      </c>
    </row>
    <row r="199" spans="1:12" ht="21">
      <c r="A199" s="120"/>
      <c r="B199" s="119"/>
      <c r="C199" s="119" t="s">
        <v>199</v>
      </c>
      <c r="D199" s="167" t="s">
        <v>861</v>
      </c>
      <c r="E199" s="366"/>
      <c r="F199" s="367"/>
      <c r="G199" s="367"/>
      <c r="H199" s="367" t="s">
        <v>22</v>
      </c>
      <c r="I199" s="367"/>
      <c r="J199" s="131" t="s">
        <v>24</v>
      </c>
      <c r="K199" s="122" t="s">
        <v>26</v>
      </c>
      <c r="L199" s="367" t="s">
        <v>204</v>
      </c>
    </row>
    <row r="200" spans="1:12" ht="21">
      <c r="A200" s="119"/>
      <c r="B200" s="121"/>
      <c r="C200" s="119"/>
      <c r="D200" s="167"/>
      <c r="E200" s="137"/>
      <c r="F200" s="120"/>
      <c r="G200" s="120"/>
      <c r="H200" s="120"/>
      <c r="I200" s="120"/>
      <c r="J200" s="120"/>
      <c r="K200" s="148" t="s">
        <v>27</v>
      </c>
      <c r="L200" s="120"/>
    </row>
    <row r="201" spans="1:12" ht="21">
      <c r="A201" s="116"/>
      <c r="B201" s="116"/>
      <c r="C201" s="116"/>
      <c r="D201" s="267"/>
      <c r="E201" s="116"/>
      <c r="F201" s="116"/>
      <c r="G201" s="116"/>
      <c r="H201" s="116"/>
      <c r="I201" s="116"/>
      <c r="J201" s="502"/>
      <c r="K201" s="125"/>
      <c r="L201" s="116"/>
    </row>
    <row r="202" spans="1:12" ht="21">
      <c r="A202" s="115">
        <f>A198+1</f>
        <v>45</v>
      </c>
      <c r="B202" s="355" t="s">
        <v>869</v>
      </c>
      <c r="C202" s="355" t="s">
        <v>32</v>
      </c>
      <c r="D202" s="355" t="s">
        <v>870</v>
      </c>
      <c r="E202" s="136"/>
      <c r="F202" s="280"/>
      <c r="G202" s="280"/>
      <c r="H202" s="388">
        <v>150000</v>
      </c>
      <c r="I202" s="280"/>
      <c r="J202" s="131" t="s">
        <v>23</v>
      </c>
      <c r="K202" s="118" t="s">
        <v>25</v>
      </c>
      <c r="L202" s="387" t="s">
        <v>154</v>
      </c>
    </row>
    <row r="203" spans="1:12" ht="21">
      <c r="A203" s="120"/>
      <c r="B203" s="119"/>
      <c r="C203" s="119" t="s">
        <v>199</v>
      </c>
      <c r="D203" s="167" t="s">
        <v>871</v>
      </c>
      <c r="E203" s="366"/>
      <c r="F203" s="367"/>
      <c r="G203" s="367"/>
      <c r="H203" s="367" t="s">
        <v>22</v>
      </c>
      <c r="I203" s="367"/>
      <c r="J203" s="131" t="s">
        <v>24</v>
      </c>
      <c r="K203" s="122" t="s">
        <v>26</v>
      </c>
      <c r="L203" s="367" t="s">
        <v>204</v>
      </c>
    </row>
    <row r="204" spans="1:12" ht="21">
      <c r="A204" s="119"/>
      <c r="B204" s="121"/>
      <c r="C204" s="119"/>
      <c r="D204" s="167" t="s">
        <v>872</v>
      </c>
      <c r="E204" s="137"/>
      <c r="F204" s="120"/>
      <c r="G204" s="120"/>
      <c r="H204" s="120"/>
      <c r="I204" s="120"/>
      <c r="J204" s="120"/>
      <c r="K204" s="148" t="s">
        <v>27</v>
      </c>
      <c r="L204" s="120"/>
    </row>
    <row r="205" spans="1:12" ht="21">
      <c r="A205" s="116"/>
      <c r="B205" s="116"/>
      <c r="C205" s="116"/>
      <c r="D205" s="267"/>
      <c r="E205" s="518">
        <f>E202+E198+E194+E190+E186</f>
        <v>0</v>
      </c>
      <c r="F205" s="518">
        <f>F202+F198+F194+F190+F186</f>
        <v>0</v>
      </c>
      <c r="G205" s="518">
        <f>G202+G198+G194+G190+G186</f>
        <v>0</v>
      </c>
      <c r="H205" s="523">
        <f>H202+H198+H194+H190+H186</f>
        <v>600000</v>
      </c>
      <c r="I205" s="523">
        <f>I202+I198+I194+I190+I186</f>
        <v>100000</v>
      </c>
      <c r="J205" s="502"/>
      <c r="K205" s="125"/>
      <c r="L205" s="116"/>
    </row>
    <row r="208" spans="1:12" ht="21">
      <c r="A208" s="687">
        <f>A185+1</f>
        <v>26</v>
      </c>
      <c r="B208" s="687"/>
      <c r="C208" s="687"/>
      <c r="D208" s="687"/>
      <c r="E208" s="687"/>
      <c r="F208" s="687"/>
      <c r="G208" s="687"/>
      <c r="H208" s="687"/>
      <c r="I208" s="687"/>
      <c r="J208" s="687"/>
      <c r="K208" s="687"/>
      <c r="L208" s="687"/>
    </row>
    <row r="209" spans="1:12" ht="21">
      <c r="A209" s="115">
        <f>A202+1</f>
        <v>46</v>
      </c>
      <c r="B209" s="355" t="s">
        <v>876</v>
      </c>
      <c r="C209" s="355" t="s">
        <v>32</v>
      </c>
      <c r="D209" s="355" t="s">
        <v>877</v>
      </c>
      <c r="E209" s="136"/>
      <c r="F209" s="280"/>
      <c r="G209" s="280"/>
      <c r="H209" s="388">
        <v>300000</v>
      </c>
      <c r="I209" s="280"/>
      <c r="J209" s="131" t="s">
        <v>23</v>
      </c>
      <c r="K209" s="118" t="s">
        <v>25</v>
      </c>
      <c r="L209" s="387" t="s">
        <v>154</v>
      </c>
    </row>
    <row r="210" spans="1:12" ht="21">
      <c r="A210" s="120"/>
      <c r="B210" s="119"/>
      <c r="C210" s="119" t="s">
        <v>199</v>
      </c>
      <c r="D210" s="167" t="s">
        <v>878</v>
      </c>
      <c r="E210" s="366"/>
      <c r="F210" s="367"/>
      <c r="G210" s="367"/>
      <c r="H210" s="367" t="s">
        <v>22</v>
      </c>
      <c r="I210" s="367"/>
      <c r="J210" s="131" t="s">
        <v>24</v>
      </c>
      <c r="K210" s="122" t="s">
        <v>26</v>
      </c>
      <c r="L210" s="367" t="s">
        <v>204</v>
      </c>
    </row>
    <row r="211" spans="1:12" ht="21">
      <c r="A211" s="119"/>
      <c r="B211" s="121"/>
      <c r="C211" s="119"/>
      <c r="D211" s="167" t="s">
        <v>879</v>
      </c>
      <c r="E211" s="137"/>
      <c r="F211" s="120"/>
      <c r="G211" s="120"/>
      <c r="H211" s="120"/>
      <c r="I211" s="120"/>
      <c r="J211" s="120"/>
      <c r="K211" s="148" t="s">
        <v>27</v>
      </c>
      <c r="L211" s="120"/>
    </row>
    <row r="212" spans="1:12" ht="21">
      <c r="A212" s="116"/>
      <c r="B212" s="116"/>
      <c r="C212" s="116"/>
      <c r="D212" s="267"/>
      <c r="E212" s="116"/>
      <c r="F212" s="116"/>
      <c r="G212" s="116"/>
      <c r="H212" s="116"/>
      <c r="I212" s="116"/>
      <c r="J212" s="502"/>
      <c r="K212" s="125"/>
      <c r="L212" s="116"/>
    </row>
    <row r="213" spans="1:12" ht="21">
      <c r="A213" s="115">
        <f>A209+1</f>
        <v>47</v>
      </c>
      <c r="B213" s="355" t="s">
        <v>880</v>
      </c>
      <c r="C213" s="355" t="s">
        <v>32</v>
      </c>
      <c r="D213" s="355" t="s">
        <v>881</v>
      </c>
      <c r="E213" s="136"/>
      <c r="F213" s="280"/>
      <c r="G213" s="280"/>
      <c r="H213" s="388">
        <v>300000</v>
      </c>
      <c r="I213" s="280"/>
      <c r="J213" s="131" t="s">
        <v>23</v>
      </c>
      <c r="K213" s="118" t="s">
        <v>25</v>
      </c>
      <c r="L213" s="387" t="s">
        <v>154</v>
      </c>
    </row>
    <row r="214" spans="1:12" ht="21">
      <c r="A214" s="120"/>
      <c r="B214" s="119"/>
      <c r="C214" s="119" t="s">
        <v>199</v>
      </c>
      <c r="D214" s="167" t="s">
        <v>882</v>
      </c>
      <c r="E214" s="366"/>
      <c r="F214" s="367"/>
      <c r="G214" s="367"/>
      <c r="H214" s="367" t="s">
        <v>22</v>
      </c>
      <c r="I214" s="367"/>
      <c r="J214" s="131" t="s">
        <v>24</v>
      </c>
      <c r="K214" s="122" t="s">
        <v>26</v>
      </c>
      <c r="L214" s="367" t="s">
        <v>204</v>
      </c>
    </row>
    <row r="215" spans="1:12" ht="21">
      <c r="A215" s="119"/>
      <c r="B215" s="121"/>
      <c r="C215" s="119"/>
      <c r="D215" s="167" t="s">
        <v>883</v>
      </c>
      <c r="E215" s="137"/>
      <c r="F215" s="120"/>
      <c r="G215" s="120"/>
      <c r="H215" s="120"/>
      <c r="I215" s="120"/>
      <c r="J215" s="120"/>
      <c r="K215" s="148" t="s">
        <v>27</v>
      </c>
      <c r="L215" s="120"/>
    </row>
    <row r="216" spans="1:12" ht="21">
      <c r="A216" s="116"/>
      <c r="B216" s="116"/>
      <c r="C216" s="116"/>
      <c r="D216" s="267" t="s">
        <v>884</v>
      </c>
      <c r="E216" s="116"/>
      <c r="F216" s="116"/>
      <c r="G216" s="116"/>
      <c r="H216" s="116"/>
      <c r="I216" s="116"/>
      <c r="J216" s="502"/>
      <c r="K216" s="125"/>
      <c r="L216" s="116"/>
    </row>
    <row r="217" spans="1:12" ht="21">
      <c r="A217" s="115">
        <f>A213+1</f>
        <v>48</v>
      </c>
      <c r="B217" s="355" t="s">
        <v>885</v>
      </c>
      <c r="C217" s="355" t="s">
        <v>32</v>
      </c>
      <c r="D217" s="355" t="s">
        <v>886</v>
      </c>
      <c r="E217" s="136"/>
      <c r="F217" s="280"/>
      <c r="G217" s="280"/>
      <c r="H217" s="388">
        <v>300000</v>
      </c>
      <c r="I217" s="280"/>
      <c r="J217" s="131" t="s">
        <v>23</v>
      </c>
      <c r="K217" s="118" t="s">
        <v>25</v>
      </c>
      <c r="L217" s="387" t="s">
        <v>154</v>
      </c>
    </row>
    <row r="218" spans="1:12" ht="21">
      <c r="A218" s="120"/>
      <c r="B218" s="119" t="s">
        <v>1590</v>
      </c>
      <c r="C218" s="119" t="s">
        <v>199</v>
      </c>
      <c r="D218" s="119" t="s">
        <v>1591</v>
      </c>
      <c r="E218" s="366"/>
      <c r="F218" s="367"/>
      <c r="G218" s="367"/>
      <c r="H218" s="367" t="s">
        <v>22</v>
      </c>
      <c r="I218" s="367"/>
      <c r="J218" s="131" t="s">
        <v>24</v>
      </c>
      <c r="K218" s="122" t="s">
        <v>26</v>
      </c>
      <c r="L218" s="367" t="s">
        <v>204</v>
      </c>
    </row>
    <row r="219" spans="1:12" ht="21">
      <c r="A219" s="119"/>
      <c r="B219" s="121" t="s">
        <v>1592</v>
      </c>
      <c r="C219" s="119"/>
      <c r="D219" s="167"/>
      <c r="E219" s="137"/>
      <c r="F219" s="120"/>
      <c r="G219" s="120"/>
      <c r="H219" s="120"/>
      <c r="I219" s="120"/>
      <c r="J219" s="120"/>
      <c r="K219" s="148" t="s">
        <v>27</v>
      </c>
      <c r="L219" s="120"/>
    </row>
    <row r="220" spans="1:12" ht="21">
      <c r="A220" s="116"/>
      <c r="B220" s="116"/>
      <c r="C220" s="116"/>
      <c r="D220" s="267"/>
      <c r="E220" s="116"/>
      <c r="F220" s="116"/>
      <c r="G220" s="116"/>
      <c r="H220" s="116"/>
      <c r="I220" s="116"/>
      <c r="J220" s="502"/>
      <c r="K220" s="125"/>
      <c r="L220" s="116"/>
    </row>
    <row r="221" spans="1:12" ht="21">
      <c r="A221" s="115">
        <f>A217+1</f>
        <v>49</v>
      </c>
      <c r="B221" s="104" t="s">
        <v>888</v>
      </c>
      <c r="C221" s="355" t="s">
        <v>32</v>
      </c>
      <c r="D221" s="355" t="s">
        <v>887</v>
      </c>
      <c r="E221" s="136"/>
      <c r="F221" s="280"/>
      <c r="G221" s="280"/>
      <c r="H221" s="388">
        <v>300000</v>
      </c>
      <c r="I221" s="280"/>
      <c r="J221" s="131" t="s">
        <v>1509</v>
      </c>
      <c r="K221" s="118" t="s">
        <v>25</v>
      </c>
      <c r="L221" s="387" t="s">
        <v>154</v>
      </c>
    </row>
    <row r="222" spans="1:12" ht="21">
      <c r="A222" s="120"/>
      <c r="B222" s="119"/>
      <c r="C222" s="119" t="s">
        <v>199</v>
      </c>
      <c r="D222" s="167" t="s">
        <v>889</v>
      </c>
      <c r="E222" s="366"/>
      <c r="F222" s="367"/>
      <c r="G222" s="367"/>
      <c r="H222" s="367" t="s">
        <v>22</v>
      </c>
      <c r="I222" s="367"/>
      <c r="J222" s="131" t="s">
        <v>24</v>
      </c>
      <c r="K222" s="122" t="s">
        <v>26</v>
      </c>
      <c r="L222" s="367" t="s">
        <v>204</v>
      </c>
    </row>
    <row r="223" spans="1:12" ht="21">
      <c r="A223" s="119"/>
      <c r="B223" s="121"/>
      <c r="C223" s="119"/>
      <c r="D223" s="167"/>
      <c r="E223" s="137"/>
      <c r="F223" s="120"/>
      <c r="G223" s="120"/>
      <c r="H223" s="120"/>
      <c r="I223" s="120"/>
      <c r="J223" s="120"/>
      <c r="K223" s="148" t="s">
        <v>27</v>
      </c>
      <c r="L223" s="120"/>
    </row>
    <row r="224" spans="1:12" ht="21">
      <c r="A224" s="116"/>
      <c r="B224" s="116"/>
      <c r="C224" s="116"/>
      <c r="D224" s="267"/>
      <c r="E224" s="116"/>
      <c r="F224" s="116"/>
      <c r="G224" s="116"/>
      <c r="H224" s="116"/>
      <c r="I224" s="116"/>
      <c r="J224" s="502"/>
      <c r="K224" s="125"/>
      <c r="L224" s="116"/>
    </row>
    <row r="225" spans="1:12" ht="21">
      <c r="A225" s="115">
        <f>A221+1</f>
        <v>50</v>
      </c>
      <c r="B225" s="104" t="s">
        <v>890</v>
      </c>
      <c r="C225" s="355" t="s">
        <v>32</v>
      </c>
      <c r="D225" s="355" t="s">
        <v>891</v>
      </c>
      <c r="E225" s="136"/>
      <c r="F225" s="280"/>
      <c r="G225" s="280"/>
      <c r="H225" s="388">
        <v>300000</v>
      </c>
      <c r="I225" s="280"/>
      <c r="J225" s="280" t="s">
        <v>23</v>
      </c>
      <c r="K225" s="118" t="s">
        <v>25</v>
      </c>
      <c r="L225" s="387" t="s">
        <v>154</v>
      </c>
    </row>
    <row r="226" spans="1:12" ht="21">
      <c r="A226" s="120"/>
      <c r="B226" s="119"/>
      <c r="C226" s="119" t="s">
        <v>199</v>
      </c>
      <c r="D226" s="167" t="s">
        <v>892</v>
      </c>
      <c r="E226" s="366"/>
      <c r="F226" s="367"/>
      <c r="G226" s="367"/>
      <c r="H226" s="367" t="s">
        <v>22</v>
      </c>
      <c r="I226" s="367"/>
      <c r="J226" s="367" t="s">
        <v>24</v>
      </c>
      <c r="K226" s="122" t="s">
        <v>26</v>
      </c>
      <c r="L226" s="367" t="s">
        <v>204</v>
      </c>
    </row>
    <row r="227" spans="1:12" ht="21">
      <c r="A227" s="119"/>
      <c r="B227" s="121"/>
      <c r="C227" s="119"/>
      <c r="D227" s="167"/>
      <c r="E227" s="137"/>
      <c r="F227" s="120"/>
      <c r="G227" s="120"/>
      <c r="H227" s="120"/>
      <c r="I227" s="120"/>
      <c r="J227" s="120"/>
      <c r="K227" s="148" t="s">
        <v>27</v>
      </c>
      <c r="L227" s="120"/>
    </row>
    <row r="228" spans="1:12" ht="21">
      <c r="A228" s="116"/>
      <c r="B228" s="116"/>
      <c r="C228" s="116"/>
      <c r="D228" s="267"/>
      <c r="E228" s="518">
        <f>E225+E221+E217+E213+E209</f>
        <v>0</v>
      </c>
      <c r="F228" s="518">
        <f>F225+F221+F217+F213+F209</f>
        <v>0</v>
      </c>
      <c r="G228" s="518">
        <f>G225+G221+G217+G213+G209</f>
        <v>0</v>
      </c>
      <c r="H228" s="523">
        <f>H225+H221+H217+H213+H209</f>
        <v>1500000</v>
      </c>
      <c r="I228" s="518">
        <f>I225+I221+I217+I213+I209</f>
        <v>0</v>
      </c>
      <c r="J228" s="116"/>
      <c r="K228" s="125"/>
      <c r="L228" s="116"/>
    </row>
    <row r="231" spans="1:12" ht="21">
      <c r="A231" s="687">
        <f>A208+1</f>
        <v>27</v>
      </c>
      <c r="B231" s="687"/>
      <c r="C231" s="687"/>
      <c r="D231" s="687"/>
      <c r="E231" s="687"/>
      <c r="F231" s="687"/>
      <c r="G231" s="687"/>
      <c r="H231" s="687"/>
      <c r="I231" s="687"/>
      <c r="J231" s="687"/>
      <c r="K231" s="687"/>
      <c r="L231" s="687"/>
    </row>
    <row r="232" spans="1:12" ht="21">
      <c r="A232" s="115">
        <f>A225+1</f>
        <v>51</v>
      </c>
      <c r="B232" s="104" t="s">
        <v>893</v>
      </c>
      <c r="C232" s="355" t="s">
        <v>32</v>
      </c>
      <c r="D232" s="355" t="s">
        <v>894</v>
      </c>
      <c r="E232" s="136"/>
      <c r="F232" s="280"/>
      <c r="G232" s="280"/>
      <c r="H232" s="388">
        <v>300000</v>
      </c>
      <c r="I232" s="280"/>
      <c r="J232" s="588" t="s">
        <v>23</v>
      </c>
      <c r="K232" s="118" t="s">
        <v>25</v>
      </c>
      <c r="L232" s="387" t="s">
        <v>154</v>
      </c>
    </row>
    <row r="233" spans="1:12" ht="21">
      <c r="A233" s="120"/>
      <c r="B233" s="119"/>
      <c r="C233" s="119" t="s">
        <v>199</v>
      </c>
      <c r="D233" s="167" t="s">
        <v>895</v>
      </c>
      <c r="E233" s="366"/>
      <c r="F233" s="367"/>
      <c r="G233" s="367"/>
      <c r="H233" s="367" t="s">
        <v>22</v>
      </c>
      <c r="I233" s="367"/>
      <c r="J233" s="589" t="s">
        <v>1510</v>
      </c>
      <c r="K233" s="122" t="s">
        <v>26</v>
      </c>
      <c r="L233" s="367" t="s">
        <v>204</v>
      </c>
    </row>
    <row r="234" spans="1:12" ht="21">
      <c r="A234" s="119"/>
      <c r="B234" s="121"/>
      <c r="C234" s="119"/>
      <c r="D234" s="167" t="s">
        <v>896</v>
      </c>
      <c r="E234" s="137"/>
      <c r="F234" s="120"/>
      <c r="G234" s="120"/>
      <c r="H234" s="120"/>
      <c r="I234" s="120"/>
      <c r="J234" s="120" t="s">
        <v>24</v>
      </c>
      <c r="K234" s="148" t="s">
        <v>27</v>
      </c>
      <c r="L234" s="120"/>
    </row>
    <row r="235" spans="1:12" ht="21">
      <c r="A235" s="116"/>
      <c r="B235" s="116"/>
      <c r="C235" s="116"/>
      <c r="D235" s="267"/>
      <c r="E235" s="116"/>
      <c r="F235" s="116"/>
      <c r="G235" s="116"/>
      <c r="H235" s="116"/>
      <c r="I235" s="116"/>
      <c r="J235" s="123"/>
      <c r="K235" s="125"/>
      <c r="L235" s="116"/>
    </row>
    <row r="236" spans="1:12" ht="21">
      <c r="A236" s="140">
        <f>A232+1</f>
        <v>52</v>
      </c>
      <c r="B236" s="104" t="s">
        <v>927</v>
      </c>
      <c r="C236" s="397" t="s">
        <v>32</v>
      </c>
      <c r="D236" s="355" t="s">
        <v>923</v>
      </c>
      <c r="E236" s="398"/>
      <c r="F236" s="280"/>
      <c r="G236" s="280"/>
      <c r="H236" s="388">
        <v>300000</v>
      </c>
      <c r="I236" s="280"/>
      <c r="J236" s="590" t="s">
        <v>4</v>
      </c>
      <c r="K236" s="118" t="s">
        <v>25</v>
      </c>
      <c r="L236" s="401" t="s">
        <v>154</v>
      </c>
    </row>
    <row r="237" spans="1:12" ht="21">
      <c r="A237" s="183"/>
      <c r="B237" s="119"/>
      <c r="C237" s="144" t="s">
        <v>199</v>
      </c>
      <c r="D237" s="167" t="s">
        <v>924</v>
      </c>
      <c r="E237" s="346"/>
      <c r="F237" s="367"/>
      <c r="G237" s="367"/>
      <c r="H237" s="367" t="s">
        <v>22</v>
      </c>
      <c r="I237" s="367"/>
      <c r="J237" s="589" t="s">
        <v>1511</v>
      </c>
      <c r="K237" s="122" t="s">
        <v>26</v>
      </c>
      <c r="L237" s="399" t="s">
        <v>204</v>
      </c>
    </row>
    <row r="238" spans="1:12" ht="21">
      <c r="A238" s="102"/>
      <c r="B238" s="121"/>
      <c r="C238" s="144"/>
      <c r="D238" s="167" t="s">
        <v>925</v>
      </c>
      <c r="E238" s="377"/>
      <c r="F238" s="120"/>
      <c r="G238" s="120"/>
      <c r="H238" s="120"/>
      <c r="I238" s="120"/>
      <c r="J238" s="120" t="s">
        <v>24</v>
      </c>
      <c r="K238" s="148" t="s">
        <v>27</v>
      </c>
      <c r="L238" s="400"/>
    </row>
    <row r="239" spans="1:12" ht="21">
      <c r="A239" s="102"/>
      <c r="B239" s="119"/>
      <c r="C239" s="144"/>
      <c r="D239" s="119" t="s">
        <v>926</v>
      </c>
      <c r="E239" s="144"/>
      <c r="F239" s="119"/>
      <c r="G239" s="119"/>
      <c r="H239" s="119"/>
      <c r="I239" s="119"/>
      <c r="J239" s="120"/>
      <c r="K239" s="119"/>
      <c r="L239" s="150"/>
    </row>
    <row r="240" spans="1:12" ht="21">
      <c r="A240" s="115">
        <f>A236+1</f>
        <v>53</v>
      </c>
      <c r="B240" s="104" t="s">
        <v>927</v>
      </c>
      <c r="C240" s="355" t="s">
        <v>32</v>
      </c>
      <c r="D240" s="355" t="s">
        <v>928</v>
      </c>
      <c r="E240" s="136"/>
      <c r="F240" s="136"/>
      <c r="G240" s="136"/>
      <c r="H240" s="388">
        <v>300000</v>
      </c>
      <c r="I240" s="136"/>
      <c r="J240" s="590" t="s">
        <v>4</v>
      </c>
      <c r="K240" s="118" t="s">
        <v>25</v>
      </c>
      <c r="L240" s="387" t="s">
        <v>154</v>
      </c>
    </row>
    <row r="241" spans="1:12" ht="21">
      <c r="A241" s="120"/>
      <c r="B241" s="119"/>
      <c r="C241" s="119" t="s">
        <v>199</v>
      </c>
      <c r="D241" s="167" t="s">
        <v>929</v>
      </c>
      <c r="E241" s="366"/>
      <c r="F241" s="366"/>
      <c r="G241" s="366"/>
      <c r="H241" s="367" t="s">
        <v>22</v>
      </c>
      <c r="I241" s="366"/>
      <c r="J241" s="589" t="s">
        <v>1511</v>
      </c>
      <c r="K241" s="122" t="s">
        <v>26</v>
      </c>
      <c r="L241" s="367" t="s">
        <v>204</v>
      </c>
    </row>
    <row r="242" spans="1:12" ht="21">
      <c r="A242" s="119"/>
      <c r="B242" s="121"/>
      <c r="C242" s="119"/>
      <c r="D242" s="167" t="s">
        <v>930</v>
      </c>
      <c r="E242" s="137"/>
      <c r="F242" s="137"/>
      <c r="G242" s="137"/>
      <c r="H242" s="120"/>
      <c r="I242" s="137"/>
      <c r="J242" s="120" t="s">
        <v>24</v>
      </c>
      <c r="K242" s="148" t="s">
        <v>27</v>
      </c>
      <c r="L242" s="120"/>
    </row>
    <row r="243" spans="1:12" ht="21">
      <c r="A243" s="119"/>
      <c r="B243" s="119"/>
      <c r="C243" s="119"/>
      <c r="D243" s="119" t="s">
        <v>1447</v>
      </c>
      <c r="E243" s="119"/>
      <c r="F243" s="119"/>
      <c r="G243" s="119"/>
      <c r="H243" s="119"/>
      <c r="I243" s="119"/>
      <c r="J243" s="120"/>
      <c r="K243" s="119"/>
      <c r="L243" s="119"/>
    </row>
    <row r="244" spans="1:12" ht="2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1:12" ht="21">
      <c r="A245" s="115">
        <f>A240+1</f>
        <v>54</v>
      </c>
      <c r="B245" s="104" t="s">
        <v>927</v>
      </c>
      <c r="C245" s="355" t="s">
        <v>32</v>
      </c>
      <c r="D245" s="355" t="s">
        <v>931</v>
      </c>
      <c r="E245" s="136"/>
      <c r="F245" s="136"/>
      <c r="G245" s="136"/>
      <c r="H245" s="388">
        <v>300000</v>
      </c>
      <c r="I245" s="136"/>
      <c r="J245" s="590" t="s">
        <v>4</v>
      </c>
      <c r="K245" s="118" t="s">
        <v>25</v>
      </c>
      <c r="L245" s="387" t="s">
        <v>154</v>
      </c>
    </row>
    <row r="246" spans="1:12" ht="21">
      <c r="A246" s="120"/>
      <c r="B246" s="119"/>
      <c r="C246" s="119" t="s">
        <v>199</v>
      </c>
      <c r="D246" s="167" t="s">
        <v>932</v>
      </c>
      <c r="E246" s="366"/>
      <c r="F246" s="366"/>
      <c r="G246" s="366"/>
      <c r="H246" s="367" t="s">
        <v>22</v>
      </c>
      <c r="I246" s="366"/>
      <c r="J246" s="589" t="s">
        <v>1511</v>
      </c>
      <c r="K246" s="122" t="s">
        <v>26</v>
      </c>
      <c r="L246" s="367" t="s">
        <v>204</v>
      </c>
    </row>
    <row r="247" spans="1:12" ht="21">
      <c r="A247" s="119"/>
      <c r="B247" s="121"/>
      <c r="C247" s="119"/>
      <c r="D247" s="167" t="s">
        <v>933</v>
      </c>
      <c r="E247" s="137"/>
      <c r="F247" s="137"/>
      <c r="G247" s="137"/>
      <c r="H247" s="137"/>
      <c r="I247" s="137"/>
      <c r="J247" s="120" t="s">
        <v>24</v>
      </c>
      <c r="K247" s="148" t="s">
        <v>27</v>
      </c>
      <c r="L247" s="120"/>
    </row>
    <row r="248" spans="1:12" ht="21">
      <c r="A248" s="116"/>
      <c r="B248" s="116"/>
      <c r="C248" s="116"/>
      <c r="D248" s="116"/>
      <c r="E248" s="116"/>
      <c r="F248" s="116"/>
      <c r="G248" s="116"/>
      <c r="H248" s="116"/>
      <c r="I248" s="116"/>
      <c r="J248" s="120"/>
      <c r="K248" s="116"/>
      <c r="L248" s="116"/>
    </row>
    <row r="249" spans="1:12" ht="21">
      <c r="A249" s="115">
        <f>A245+1</f>
        <v>55</v>
      </c>
      <c r="B249" s="104" t="s">
        <v>927</v>
      </c>
      <c r="C249" s="355" t="s">
        <v>32</v>
      </c>
      <c r="D249" s="355" t="s">
        <v>934</v>
      </c>
      <c r="E249" s="136"/>
      <c r="F249" s="136"/>
      <c r="G249" s="136"/>
      <c r="H249" s="388">
        <v>300000</v>
      </c>
      <c r="I249" s="136"/>
      <c r="J249" s="588" t="s">
        <v>4</v>
      </c>
      <c r="K249" s="118" t="s">
        <v>25</v>
      </c>
      <c r="L249" s="387" t="s">
        <v>154</v>
      </c>
    </row>
    <row r="250" spans="1:12" ht="21">
      <c r="A250" s="120"/>
      <c r="B250" s="119"/>
      <c r="C250" s="119" t="s">
        <v>199</v>
      </c>
      <c r="D250" s="167" t="s">
        <v>935</v>
      </c>
      <c r="E250" s="366"/>
      <c r="F250" s="366"/>
      <c r="G250" s="366"/>
      <c r="H250" s="367" t="s">
        <v>22</v>
      </c>
      <c r="I250" s="366"/>
      <c r="J250" s="591" t="s">
        <v>1511</v>
      </c>
      <c r="K250" s="122" t="s">
        <v>26</v>
      </c>
      <c r="L250" s="367" t="s">
        <v>204</v>
      </c>
    </row>
    <row r="251" spans="1:12" ht="21">
      <c r="A251" s="119"/>
      <c r="B251" s="121"/>
      <c r="C251" s="119"/>
      <c r="D251" s="167" t="s">
        <v>936</v>
      </c>
      <c r="E251" s="137"/>
      <c r="F251" s="137"/>
      <c r="G251" s="137"/>
      <c r="H251" s="137"/>
      <c r="I251" s="137"/>
      <c r="J251" s="137" t="s">
        <v>24</v>
      </c>
      <c r="K251" s="148" t="s">
        <v>27</v>
      </c>
      <c r="L251" s="120"/>
    </row>
    <row r="252" spans="1:12" ht="21">
      <c r="A252" s="116"/>
      <c r="B252" s="116"/>
      <c r="C252" s="116"/>
      <c r="D252" s="116"/>
      <c r="E252" s="518">
        <f>E249+E245+E240+E236+E232</f>
        <v>0</v>
      </c>
      <c r="F252" s="518">
        <f>F249+F245+F240+F236+F232</f>
        <v>0</v>
      </c>
      <c r="G252" s="518">
        <f>G249+G245+G240+G236+G232</f>
        <v>0</v>
      </c>
      <c r="H252" s="523">
        <f>H249+H245+H240+H236+H232</f>
        <v>1500000</v>
      </c>
      <c r="I252" s="518">
        <f>I249+I245+I240+I236+I232</f>
        <v>0</v>
      </c>
      <c r="J252" s="123"/>
      <c r="K252" s="116"/>
      <c r="L252" s="116"/>
    </row>
    <row r="254" spans="1:12" ht="21">
      <c r="A254" s="687">
        <f>A231+1</f>
        <v>28</v>
      </c>
      <c r="B254" s="687"/>
      <c r="C254" s="687"/>
      <c r="D254" s="687"/>
      <c r="E254" s="687"/>
      <c r="F254" s="687"/>
      <c r="G254" s="687"/>
      <c r="H254" s="687"/>
      <c r="I254" s="687"/>
      <c r="J254" s="687"/>
      <c r="K254" s="687"/>
      <c r="L254" s="687"/>
    </row>
    <row r="255" spans="1:12" ht="21">
      <c r="A255" s="115">
        <f>A249+1</f>
        <v>56</v>
      </c>
      <c r="B255" s="104" t="s">
        <v>937</v>
      </c>
      <c r="C255" s="355" t="s">
        <v>32</v>
      </c>
      <c r="D255" s="355" t="s">
        <v>938</v>
      </c>
      <c r="E255" s="136"/>
      <c r="F255" s="136"/>
      <c r="G255" s="136"/>
      <c r="H255" s="388">
        <v>100000</v>
      </c>
      <c r="I255" s="136"/>
      <c r="J255" s="588" t="s">
        <v>4</v>
      </c>
      <c r="K255" s="118" t="s">
        <v>25</v>
      </c>
      <c r="L255" s="387" t="s">
        <v>154</v>
      </c>
    </row>
    <row r="256" spans="1:12" ht="21">
      <c r="A256" s="120"/>
      <c r="B256" s="119"/>
      <c r="C256" s="119" t="s">
        <v>199</v>
      </c>
      <c r="D256" s="167" t="s">
        <v>21</v>
      </c>
      <c r="E256" s="366"/>
      <c r="F256" s="366"/>
      <c r="G256" s="366"/>
      <c r="H256" s="367" t="s">
        <v>22</v>
      </c>
      <c r="I256" s="366"/>
      <c r="J256" s="591" t="s">
        <v>1571</v>
      </c>
      <c r="K256" s="122" t="s">
        <v>26</v>
      </c>
      <c r="L256" s="367" t="s">
        <v>204</v>
      </c>
    </row>
    <row r="257" spans="1:12" ht="21">
      <c r="A257" s="119"/>
      <c r="B257" s="121"/>
      <c r="C257" s="119"/>
      <c r="D257" s="167"/>
      <c r="E257" s="137"/>
      <c r="F257" s="137"/>
      <c r="G257" s="137"/>
      <c r="H257" s="120"/>
      <c r="I257" s="137"/>
      <c r="J257" s="137" t="s">
        <v>24</v>
      </c>
      <c r="K257" s="148" t="s">
        <v>27</v>
      </c>
      <c r="L257" s="120"/>
    </row>
    <row r="258" spans="1:12" ht="21">
      <c r="A258" s="116"/>
      <c r="B258" s="116"/>
      <c r="C258" s="116"/>
      <c r="D258" s="116"/>
      <c r="E258" s="116"/>
      <c r="F258" s="116"/>
      <c r="G258" s="116"/>
      <c r="H258" s="116"/>
      <c r="I258" s="116"/>
      <c r="J258" s="123"/>
      <c r="K258" s="116"/>
      <c r="L258" s="116"/>
    </row>
    <row r="259" spans="1:12" ht="21">
      <c r="A259" s="115">
        <f>A255+1</f>
        <v>57</v>
      </c>
      <c r="B259" s="104" t="s">
        <v>939</v>
      </c>
      <c r="C259" s="355" t="s">
        <v>32</v>
      </c>
      <c r="D259" s="355" t="s">
        <v>940</v>
      </c>
      <c r="E259" s="136"/>
      <c r="F259" s="136"/>
      <c r="G259" s="136"/>
      <c r="H259" s="388">
        <v>100000</v>
      </c>
      <c r="I259" s="136"/>
      <c r="J259" s="588" t="s">
        <v>4</v>
      </c>
      <c r="K259" s="118" t="s">
        <v>25</v>
      </c>
      <c r="L259" s="387" t="s">
        <v>154</v>
      </c>
    </row>
    <row r="260" spans="1:12" ht="21">
      <c r="A260" s="120"/>
      <c r="B260" s="119" t="s">
        <v>910</v>
      </c>
      <c r="C260" s="119" t="s">
        <v>199</v>
      </c>
      <c r="D260" s="167" t="s">
        <v>615</v>
      </c>
      <c r="E260" s="366"/>
      <c r="F260" s="366"/>
      <c r="G260" s="366"/>
      <c r="H260" s="367" t="s">
        <v>22</v>
      </c>
      <c r="I260" s="366"/>
      <c r="J260" s="591" t="s">
        <v>1511</v>
      </c>
      <c r="K260" s="122" t="s">
        <v>26</v>
      </c>
      <c r="L260" s="367" t="s">
        <v>204</v>
      </c>
    </row>
    <row r="261" spans="1:12" ht="21">
      <c r="A261" s="119"/>
      <c r="B261" s="121"/>
      <c r="C261" s="119"/>
      <c r="D261" s="167"/>
      <c r="E261" s="137"/>
      <c r="F261" s="137"/>
      <c r="G261" s="137"/>
      <c r="H261" s="120"/>
      <c r="I261" s="137"/>
      <c r="J261" s="137" t="s">
        <v>24</v>
      </c>
      <c r="K261" s="148" t="s">
        <v>27</v>
      </c>
      <c r="L261" s="120"/>
    </row>
    <row r="262" spans="1:12" ht="21">
      <c r="A262" s="116"/>
      <c r="B262" s="116"/>
      <c r="C262" s="116"/>
      <c r="D262" s="116"/>
      <c r="E262" s="116"/>
      <c r="F262" s="116"/>
      <c r="G262" s="116"/>
      <c r="H262" s="116"/>
      <c r="I262" s="116"/>
      <c r="J262" s="123"/>
      <c r="K262" s="116"/>
      <c r="L262" s="116"/>
    </row>
    <row r="263" spans="1:12" ht="21">
      <c r="A263" s="115">
        <f>A259+1</f>
        <v>58</v>
      </c>
      <c r="B263" s="104" t="s">
        <v>976</v>
      </c>
      <c r="C263" s="355" t="s">
        <v>32</v>
      </c>
      <c r="D263" s="355" t="s">
        <v>977</v>
      </c>
      <c r="E263" s="136"/>
      <c r="F263" s="136"/>
      <c r="G263" s="136"/>
      <c r="H263" s="388">
        <v>100000</v>
      </c>
      <c r="I263" s="136"/>
      <c r="J263" s="588" t="s">
        <v>4</v>
      </c>
      <c r="K263" s="118" t="s">
        <v>25</v>
      </c>
      <c r="L263" s="387" t="s">
        <v>154</v>
      </c>
    </row>
    <row r="264" spans="1:12" ht="21">
      <c r="A264" s="120"/>
      <c r="B264" s="119"/>
      <c r="C264" s="119" t="s">
        <v>199</v>
      </c>
      <c r="D264" s="167" t="s">
        <v>834</v>
      </c>
      <c r="E264" s="366"/>
      <c r="F264" s="366"/>
      <c r="G264" s="366"/>
      <c r="H264" s="367" t="s">
        <v>22</v>
      </c>
      <c r="I264" s="366"/>
      <c r="J264" s="591" t="s">
        <v>1512</v>
      </c>
      <c r="K264" s="122" t="s">
        <v>26</v>
      </c>
      <c r="L264" s="367" t="s">
        <v>204</v>
      </c>
    </row>
    <row r="265" spans="1:12" ht="21">
      <c r="A265" s="119"/>
      <c r="B265" s="121"/>
      <c r="C265" s="119"/>
      <c r="D265" s="167"/>
      <c r="E265" s="137"/>
      <c r="F265" s="137"/>
      <c r="G265" s="137"/>
      <c r="H265" s="120"/>
      <c r="I265" s="137"/>
      <c r="J265" s="137" t="s">
        <v>24</v>
      </c>
      <c r="K265" s="148" t="s">
        <v>27</v>
      </c>
      <c r="L265" s="120"/>
    </row>
    <row r="266" spans="1:12" ht="21">
      <c r="A266" s="116"/>
      <c r="B266" s="116"/>
      <c r="C266" s="116"/>
      <c r="D266" s="116"/>
      <c r="E266" s="116"/>
      <c r="F266" s="116"/>
      <c r="G266" s="116"/>
      <c r="H266" s="116"/>
      <c r="I266" s="116"/>
      <c r="J266" s="123"/>
      <c r="K266" s="116"/>
      <c r="L266" s="116"/>
    </row>
    <row r="267" spans="1:12" ht="21">
      <c r="A267" s="115">
        <f>A263+1</f>
        <v>59</v>
      </c>
      <c r="B267" s="104" t="s">
        <v>978</v>
      </c>
      <c r="C267" s="355" t="s">
        <v>32</v>
      </c>
      <c r="D267" s="355" t="s">
        <v>979</v>
      </c>
      <c r="E267" s="136"/>
      <c r="F267" s="136"/>
      <c r="G267" s="136"/>
      <c r="H267" s="388">
        <v>100000</v>
      </c>
      <c r="I267" s="136"/>
      <c r="J267" s="136" t="s">
        <v>23</v>
      </c>
      <c r="K267" s="118" t="s">
        <v>25</v>
      </c>
      <c r="L267" s="387" t="s">
        <v>154</v>
      </c>
    </row>
    <row r="268" spans="1:12" ht="21">
      <c r="A268" s="120"/>
      <c r="B268" s="119" t="s">
        <v>472</v>
      </c>
      <c r="C268" s="119" t="s">
        <v>199</v>
      </c>
      <c r="D268" s="167" t="s">
        <v>834</v>
      </c>
      <c r="E268" s="366"/>
      <c r="F268" s="366"/>
      <c r="G268" s="366"/>
      <c r="H268" s="367" t="s">
        <v>22</v>
      </c>
      <c r="I268" s="366"/>
      <c r="J268" s="366" t="s">
        <v>1513</v>
      </c>
      <c r="K268" s="122" t="s">
        <v>26</v>
      </c>
      <c r="L268" s="367" t="s">
        <v>204</v>
      </c>
    </row>
    <row r="269" spans="1:12" ht="21">
      <c r="A269" s="119"/>
      <c r="B269" s="121"/>
      <c r="C269" s="119"/>
      <c r="D269" s="167"/>
      <c r="E269" s="137"/>
      <c r="F269" s="137"/>
      <c r="G269" s="137"/>
      <c r="H269" s="120"/>
      <c r="I269" s="137"/>
      <c r="J269" s="137" t="s">
        <v>1514</v>
      </c>
      <c r="K269" s="148" t="s">
        <v>27</v>
      </c>
      <c r="L269" s="120"/>
    </row>
    <row r="270" spans="1:12" ht="21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1:12" ht="21">
      <c r="A271" s="115">
        <f>A267+1</f>
        <v>60</v>
      </c>
      <c r="B271" s="104" t="s">
        <v>1014</v>
      </c>
      <c r="C271" s="355" t="s">
        <v>32</v>
      </c>
      <c r="D271" s="104" t="s">
        <v>1014</v>
      </c>
      <c r="E271" s="136"/>
      <c r="F271" s="136"/>
      <c r="G271" s="136"/>
      <c r="H271" s="388">
        <v>100000</v>
      </c>
      <c r="I271" s="136"/>
      <c r="J271" s="136" t="s">
        <v>23</v>
      </c>
      <c r="K271" s="118" t="s">
        <v>25</v>
      </c>
      <c r="L271" s="387" t="s">
        <v>154</v>
      </c>
    </row>
    <row r="272" spans="1:12" ht="21">
      <c r="A272" s="120"/>
      <c r="B272" s="119" t="s">
        <v>1017</v>
      </c>
      <c r="C272" s="119" t="s">
        <v>199</v>
      </c>
      <c r="D272" s="119" t="s">
        <v>1015</v>
      </c>
      <c r="E272" s="366"/>
      <c r="F272" s="366"/>
      <c r="G272" s="366"/>
      <c r="H272" s="367" t="s">
        <v>22</v>
      </c>
      <c r="I272" s="366"/>
      <c r="J272" s="366" t="s">
        <v>1513</v>
      </c>
      <c r="K272" s="122" t="s">
        <v>26</v>
      </c>
      <c r="L272" s="367" t="s">
        <v>204</v>
      </c>
    </row>
    <row r="273" spans="1:12" ht="21">
      <c r="A273" s="119"/>
      <c r="B273" s="121"/>
      <c r="C273" s="119"/>
      <c r="D273" s="167"/>
      <c r="E273" s="137"/>
      <c r="F273" s="137"/>
      <c r="G273" s="137"/>
      <c r="H273" s="120"/>
      <c r="I273" s="137"/>
      <c r="J273" s="137" t="s">
        <v>1514</v>
      </c>
      <c r="K273" s="148" t="s">
        <v>27</v>
      </c>
      <c r="L273" s="120"/>
    </row>
    <row r="274" spans="1:12" ht="21">
      <c r="A274" s="116"/>
      <c r="B274" s="116"/>
      <c r="C274" s="116"/>
      <c r="D274" s="116"/>
      <c r="E274" s="518">
        <f>E271+E267+E263+E259+E255</f>
        <v>0</v>
      </c>
      <c r="F274" s="518">
        <f>F271+F267+F263+F259+F255</f>
        <v>0</v>
      </c>
      <c r="G274" s="518">
        <f>G271+G267+G263+G259+G255</f>
        <v>0</v>
      </c>
      <c r="H274" s="523">
        <f>H271+H267+H263+H259+H255</f>
        <v>500000</v>
      </c>
      <c r="I274" s="518">
        <f>I271+I267+I263+I259+I255</f>
        <v>0</v>
      </c>
      <c r="J274" s="116"/>
      <c r="K274" s="116"/>
      <c r="L274" s="116"/>
    </row>
    <row r="277" spans="1:12" ht="21">
      <c r="A277" s="687">
        <f>A254+1</f>
        <v>29</v>
      </c>
      <c r="B277" s="687"/>
      <c r="C277" s="687"/>
      <c r="D277" s="687"/>
      <c r="E277" s="687"/>
      <c r="F277" s="687"/>
      <c r="G277" s="687"/>
      <c r="H277" s="687"/>
      <c r="I277" s="687"/>
      <c r="J277" s="687"/>
      <c r="K277" s="687"/>
      <c r="L277" s="687"/>
    </row>
    <row r="278" spans="1:12" ht="21">
      <c r="A278" s="115">
        <f>A271+1</f>
        <v>61</v>
      </c>
      <c r="B278" s="104" t="s">
        <v>1016</v>
      </c>
      <c r="C278" s="355" t="s">
        <v>32</v>
      </c>
      <c r="D278" s="104" t="s">
        <v>1016</v>
      </c>
      <c r="E278" s="136"/>
      <c r="F278" s="136"/>
      <c r="G278" s="136"/>
      <c r="H278" s="388">
        <v>100000</v>
      </c>
      <c r="I278" s="136"/>
      <c r="J278" s="136" t="s">
        <v>1515</v>
      </c>
      <c r="K278" s="118" t="s">
        <v>25</v>
      </c>
      <c r="L278" s="387" t="s">
        <v>154</v>
      </c>
    </row>
    <row r="279" spans="1:12" ht="21">
      <c r="A279" s="120"/>
      <c r="B279" s="119" t="s">
        <v>1018</v>
      </c>
      <c r="C279" s="119" t="s">
        <v>199</v>
      </c>
      <c r="D279" s="119" t="s">
        <v>1018</v>
      </c>
      <c r="E279" s="366"/>
      <c r="F279" s="366"/>
      <c r="G279" s="366"/>
      <c r="H279" s="367" t="s">
        <v>22</v>
      </c>
      <c r="I279" s="366"/>
      <c r="J279" s="366" t="s">
        <v>1516</v>
      </c>
      <c r="K279" s="122" t="s">
        <v>26</v>
      </c>
      <c r="L279" s="367" t="s">
        <v>204</v>
      </c>
    </row>
    <row r="280" spans="1:12" ht="21">
      <c r="A280" s="119"/>
      <c r="B280" s="121"/>
      <c r="C280" s="119"/>
      <c r="D280" s="167"/>
      <c r="E280" s="137"/>
      <c r="F280" s="137"/>
      <c r="G280" s="137"/>
      <c r="H280" s="120"/>
      <c r="I280" s="137"/>
      <c r="J280" s="137" t="s">
        <v>24</v>
      </c>
      <c r="K280" s="148" t="s">
        <v>27</v>
      </c>
      <c r="L280" s="120"/>
    </row>
    <row r="281" spans="1:12" ht="2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1:12" ht="21">
      <c r="A282" s="115">
        <f>A278+1</f>
        <v>62</v>
      </c>
      <c r="B282" s="104" t="s">
        <v>1019</v>
      </c>
      <c r="C282" s="355" t="s">
        <v>32</v>
      </c>
      <c r="D282" s="104" t="s">
        <v>1020</v>
      </c>
      <c r="E282" s="136"/>
      <c r="F282" s="136"/>
      <c r="G282" s="136"/>
      <c r="H282" s="388">
        <v>100000</v>
      </c>
      <c r="I282" s="136"/>
      <c r="J282" s="588" t="s">
        <v>1515</v>
      </c>
      <c r="K282" s="118" t="s">
        <v>25</v>
      </c>
      <c r="L282" s="387" t="s">
        <v>154</v>
      </c>
    </row>
    <row r="283" spans="1:12" ht="21">
      <c r="A283" s="120"/>
      <c r="B283" s="119"/>
      <c r="C283" s="119" t="s">
        <v>199</v>
      </c>
      <c r="D283" s="119"/>
      <c r="E283" s="366"/>
      <c r="F283" s="366"/>
      <c r="G283" s="366"/>
      <c r="H283" s="367" t="s">
        <v>22</v>
      </c>
      <c r="I283" s="366"/>
      <c r="J283" s="591" t="s">
        <v>1517</v>
      </c>
      <c r="K283" s="122" t="s">
        <v>26</v>
      </c>
      <c r="L283" s="367" t="s">
        <v>204</v>
      </c>
    </row>
    <row r="284" spans="1:12" ht="21">
      <c r="A284" s="119"/>
      <c r="B284" s="121"/>
      <c r="C284" s="119"/>
      <c r="D284" s="167"/>
      <c r="E284" s="137"/>
      <c r="F284" s="137"/>
      <c r="G284" s="137"/>
      <c r="H284" s="120"/>
      <c r="I284" s="137"/>
      <c r="J284" s="137" t="s">
        <v>1518</v>
      </c>
      <c r="K284" s="148" t="s">
        <v>27</v>
      </c>
      <c r="L284" s="120"/>
    </row>
    <row r="285" spans="1:12" ht="21">
      <c r="A285" s="116"/>
      <c r="B285" s="116"/>
      <c r="C285" s="116"/>
      <c r="D285" s="116"/>
      <c r="E285" s="116"/>
      <c r="F285" s="116"/>
      <c r="G285" s="116"/>
      <c r="H285" s="116"/>
      <c r="I285" s="116"/>
      <c r="J285" s="123"/>
      <c r="K285" s="116"/>
      <c r="L285" s="116"/>
    </row>
    <row r="286" spans="1:12" ht="21">
      <c r="A286" s="115">
        <f>A282+1</f>
        <v>63</v>
      </c>
      <c r="B286" s="104" t="s">
        <v>1021</v>
      </c>
      <c r="C286" s="355" t="s">
        <v>32</v>
      </c>
      <c r="D286" s="104" t="s">
        <v>1021</v>
      </c>
      <c r="E286" s="136"/>
      <c r="F286" s="136"/>
      <c r="G286" s="136"/>
      <c r="H286" s="388">
        <v>100000</v>
      </c>
      <c r="I286" s="136"/>
      <c r="J286" s="588" t="s">
        <v>1515</v>
      </c>
      <c r="K286" s="118" t="s">
        <v>25</v>
      </c>
      <c r="L286" s="387" t="s">
        <v>154</v>
      </c>
    </row>
    <row r="287" spans="1:12" ht="21">
      <c r="A287" s="120"/>
      <c r="B287" s="119"/>
      <c r="C287" s="119" t="s">
        <v>199</v>
      </c>
      <c r="D287" s="119"/>
      <c r="E287" s="366"/>
      <c r="F287" s="366"/>
      <c r="G287" s="366"/>
      <c r="H287" s="367" t="s">
        <v>22</v>
      </c>
      <c r="I287" s="366"/>
      <c r="J287" s="591" t="s">
        <v>1517</v>
      </c>
      <c r="K287" s="122" t="s">
        <v>26</v>
      </c>
      <c r="L287" s="367" t="s">
        <v>204</v>
      </c>
    </row>
    <row r="288" spans="1:12" ht="21">
      <c r="A288" s="119"/>
      <c r="B288" s="121"/>
      <c r="C288" s="119"/>
      <c r="D288" s="167"/>
      <c r="E288" s="137"/>
      <c r="F288" s="137"/>
      <c r="G288" s="137"/>
      <c r="H288" s="120"/>
      <c r="I288" s="137"/>
      <c r="J288" s="137" t="s">
        <v>1518</v>
      </c>
      <c r="K288" s="148" t="s">
        <v>27</v>
      </c>
      <c r="L288" s="120"/>
    </row>
    <row r="289" spans="1:12" ht="21">
      <c r="A289" s="116"/>
      <c r="B289" s="116"/>
      <c r="C289" s="116"/>
      <c r="D289" s="116"/>
      <c r="E289" s="518">
        <f>E286+E282+E278</f>
        <v>0</v>
      </c>
      <c r="F289" s="518">
        <f>F286+F282+F278</f>
        <v>0</v>
      </c>
      <c r="G289" s="518">
        <f>G286+G282+G278</f>
        <v>0</v>
      </c>
      <c r="H289" s="523">
        <f>H286+H282+H278</f>
        <v>300000</v>
      </c>
      <c r="I289" s="518">
        <f>I286+I282+I278</f>
        <v>0</v>
      </c>
      <c r="J289" s="123"/>
      <c r="K289" s="116"/>
      <c r="L289" s="116"/>
    </row>
    <row r="290" spans="1:12" ht="21">
      <c r="A290" s="700" t="s">
        <v>1372</v>
      </c>
      <c r="B290" s="701"/>
      <c r="C290" s="701"/>
      <c r="D290" s="702"/>
      <c r="E290" s="578">
        <v>0</v>
      </c>
      <c r="F290" s="578">
        <v>6</v>
      </c>
      <c r="G290" s="578">
        <v>0</v>
      </c>
      <c r="H290" s="578">
        <v>54</v>
      </c>
      <c r="I290" s="578">
        <v>3</v>
      </c>
      <c r="J290" s="508"/>
      <c r="K290" s="530">
        <f>SUM(E290:J290)</f>
        <v>63</v>
      </c>
      <c r="L290" s="509"/>
    </row>
    <row r="291" spans="1:12" ht="21">
      <c r="A291" s="704" t="s">
        <v>1373</v>
      </c>
      <c r="B291" s="687"/>
      <c r="C291" s="687"/>
      <c r="D291" s="705"/>
      <c r="E291" s="579">
        <f>E289+E274+E252+E228+E205+E182+E161+E136+E113+E90+E67+E45+E22</f>
        <v>0</v>
      </c>
      <c r="F291" s="580">
        <f>F289+F274+F252+F228+F205+F182+F161+F136+F113+F90+F67+F45+F22</f>
        <v>2296000</v>
      </c>
      <c r="G291" s="580">
        <f>G289+G274+G252+G228+G205+G182+G161+G136+G113+G90+G67+G45+G22</f>
        <v>0</v>
      </c>
      <c r="H291" s="580">
        <f>H289+H274+H252+H228+H205+H182+H161+H136+H113+H90+H67+H45</f>
        <v>10450000</v>
      </c>
      <c r="I291" s="579">
        <f>I289+I274+I252+I228+I205+I182+I161+I136+I113+I90+I67+I45+I22</f>
        <v>700000</v>
      </c>
      <c r="J291" s="166"/>
      <c r="K291" s="464">
        <f>SUM(E291:J291)</f>
        <v>13446000</v>
      </c>
      <c r="L291" s="166"/>
    </row>
    <row r="300" spans="1:12" ht="21">
      <c r="A300" s="706">
        <f>A277+1</f>
        <v>30</v>
      </c>
      <c r="B300" s="706"/>
      <c r="C300" s="706"/>
      <c r="D300" s="706"/>
      <c r="E300" s="706"/>
      <c r="F300" s="706"/>
      <c r="G300" s="706"/>
      <c r="H300" s="706"/>
      <c r="I300" s="706"/>
      <c r="J300" s="706"/>
      <c r="K300" s="706"/>
      <c r="L300" s="706"/>
    </row>
    <row r="301" spans="1:12" ht="21">
      <c r="A301" s="113" t="s">
        <v>123</v>
      </c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273"/>
    </row>
    <row r="302" spans="1:12" ht="21">
      <c r="A302" s="113" t="s">
        <v>616</v>
      </c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273"/>
    </row>
    <row r="303" spans="1:12" ht="21">
      <c r="A303" s="115" t="s">
        <v>10</v>
      </c>
      <c r="B303" s="71" t="s">
        <v>5</v>
      </c>
      <c r="C303" s="72" t="s">
        <v>11</v>
      </c>
      <c r="D303" s="71" t="s">
        <v>12</v>
      </c>
      <c r="E303" s="692" t="s">
        <v>13</v>
      </c>
      <c r="F303" s="693"/>
      <c r="G303" s="693"/>
      <c r="H303" s="693"/>
      <c r="I303" s="694"/>
      <c r="J303" s="274" t="s">
        <v>14</v>
      </c>
      <c r="K303" s="71" t="s">
        <v>15</v>
      </c>
      <c r="L303" s="84" t="s">
        <v>16</v>
      </c>
    </row>
    <row r="304" spans="1:12" ht="21">
      <c r="A304" s="120"/>
      <c r="B304" s="110"/>
      <c r="C304" s="272"/>
      <c r="D304" s="169" t="s">
        <v>17</v>
      </c>
      <c r="E304" s="171">
        <v>2561</v>
      </c>
      <c r="F304" s="171">
        <v>2562</v>
      </c>
      <c r="G304" s="171">
        <v>2563</v>
      </c>
      <c r="H304" s="171">
        <v>2564</v>
      </c>
      <c r="I304" s="171">
        <v>2565</v>
      </c>
      <c r="J304" s="179"/>
      <c r="K304" s="110"/>
      <c r="L304" s="111"/>
    </row>
    <row r="305" spans="1:12" ht="21">
      <c r="A305" s="116"/>
      <c r="B305" s="195"/>
      <c r="C305" s="189"/>
      <c r="D305" s="170"/>
      <c r="E305" s="85" t="s">
        <v>115</v>
      </c>
      <c r="F305" s="158" t="s">
        <v>115</v>
      </c>
      <c r="G305" s="85" t="s">
        <v>115</v>
      </c>
      <c r="H305" s="85" t="s">
        <v>115</v>
      </c>
      <c r="I305" s="85" t="s">
        <v>115</v>
      </c>
      <c r="J305" s="75" t="s">
        <v>18</v>
      </c>
      <c r="K305" s="195" t="s">
        <v>19</v>
      </c>
      <c r="L305" s="86" t="s">
        <v>20</v>
      </c>
    </row>
    <row r="306" spans="1:12" ht="21">
      <c r="A306" s="115">
        <v>1</v>
      </c>
      <c r="B306" s="104" t="s">
        <v>555</v>
      </c>
      <c r="C306" s="104" t="s">
        <v>480</v>
      </c>
      <c r="D306" s="121" t="s">
        <v>481</v>
      </c>
      <c r="E306" s="284"/>
      <c r="F306" s="339"/>
      <c r="G306" s="340">
        <v>2500000</v>
      </c>
      <c r="H306" s="340">
        <v>2500000</v>
      </c>
      <c r="I306" s="286"/>
      <c r="J306" s="128" t="s">
        <v>1519</v>
      </c>
      <c r="K306" s="129" t="s">
        <v>484</v>
      </c>
      <c r="L306" s="104" t="s">
        <v>54</v>
      </c>
    </row>
    <row r="307" spans="1:12" ht="21">
      <c r="A307" s="120"/>
      <c r="B307" s="121" t="s">
        <v>556</v>
      </c>
      <c r="C307" s="121" t="s">
        <v>489</v>
      </c>
      <c r="D307" s="121" t="s">
        <v>482</v>
      </c>
      <c r="E307" s="284"/>
      <c r="F307" s="78"/>
      <c r="G307" s="91" t="s">
        <v>22</v>
      </c>
      <c r="H307" s="91" t="s">
        <v>22</v>
      </c>
      <c r="I307" s="187"/>
      <c r="J307" s="131" t="s">
        <v>24</v>
      </c>
      <c r="K307" s="129" t="s">
        <v>485</v>
      </c>
      <c r="L307" s="119"/>
    </row>
    <row r="308" spans="1:12" ht="21">
      <c r="A308" s="120"/>
      <c r="B308" s="121" t="s">
        <v>557</v>
      </c>
      <c r="C308" s="121" t="s">
        <v>514</v>
      </c>
      <c r="D308" s="121" t="s">
        <v>1448</v>
      </c>
      <c r="E308" s="284"/>
      <c r="F308" s="78"/>
      <c r="G308" s="91"/>
      <c r="H308" s="91"/>
      <c r="I308" s="187"/>
      <c r="J308" s="131"/>
      <c r="K308" s="129"/>
      <c r="L308" s="119"/>
    </row>
    <row r="309" spans="1:12" ht="21">
      <c r="A309" s="123"/>
      <c r="B309" s="124"/>
      <c r="C309" s="124"/>
      <c r="D309" s="124"/>
      <c r="E309" s="285"/>
      <c r="F309" s="81"/>
      <c r="G309" s="92"/>
      <c r="H309" s="92"/>
      <c r="I309" s="188"/>
      <c r="J309" s="133"/>
      <c r="K309" s="125"/>
      <c r="L309" s="116"/>
    </row>
    <row r="310" spans="1:12" ht="21">
      <c r="A310" s="115">
        <f>A306+1</f>
        <v>2</v>
      </c>
      <c r="B310" s="352" t="s">
        <v>479</v>
      </c>
      <c r="C310" s="104" t="s">
        <v>1572</v>
      </c>
      <c r="D310" s="156" t="s">
        <v>483</v>
      </c>
      <c r="E310" s="127"/>
      <c r="F310" s="353"/>
      <c r="G310" s="227">
        <v>500000</v>
      </c>
      <c r="H310" s="228">
        <v>500000</v>
      </c>
      <c r="I310" s="349"/>
      <c r="J310" s="128" t="s">
        <v>1519</v>
      </c>
      <c r="K310" s="118" t="s">
        <v>486</v>
      </c>
      <c r="L310" s="104" t="s">
        <v>54</v>
      </c>
    </row>
    <row r="311" spans="1:12" ht="21">
      <c r="A311" s="120"/>
      <c r="B311" s="250" t="s">
        <v>558</v>
      </c>
      <c r="C311" s="121" t="s">
        <v>490</v>
      </c>
      <c r="D311" s="93"/>
      <c r="E311" s="130"/>
      <c r="F311" s="354"/>
      <c r="G311" s="232" t="s">
        <v>22</v>
      </c>
      <c r="H311" s="234" t="s">
        <v>22</v>
      </c>
      <c r="I311" s="287"/>
      <c r="J311" s="131" t="s">
        <v>24</v>
      </c>
      <c r="K311" s="122" t="s">
        <v>487</v>
      </c>
      <c r="L311" s="119"/>
    </row>
    <row r="312" spans="1:12" ht="21">
      <c r="A312" s="120"/>
      <c r="B312" s="169"/>
      <c r="C312" s="121" t="s">
        <v>489</v>
      </c>
      <c r="D312" s="93"/>
      <c r="E312" s="130"/>
      <c r="F312" s="354"/>
      <c r="G312" s="232"/>
      <c r="H312" s="234"/>
      <c r="I312" s="287"/>
      <c r="J312" s="131"/>
      <c r="K312" s="148"/>
      <c r="L312" s="119"/>
    </row>
    <row r="313" spans="1:12" ht="21">
      <c r="A313" s="116"/>
      <c r="B313" s="152"/>
      <c r="C313" s="138"/>
      <c r="D313" s="350"/>
      <c r="E313" s="139"/>
      <c r="F313" s="338"/>
      <c r="G313" s="138"/>
      <c r="H313" s="97"/>
      <c r="I313" s="138"/>
      <c r="J313" s="133"/>
      <c r="K313" s="125"/>
      <c r="L313" s="116"/>
    </row>
    <row r="314" spans="1:12" ht="21">
      <c r="A314" s="140">
        <f>A310+1</f>
        <v>3</v>
      </c>
      <c r="B314" s="104" t="s">
        <v>592</v>
      </c>
      <c r="C314" s="104" t="s">
        <v>593</v>
      </c>
      <c r="D314" s="104" t="s">
        <v>1449</v>
      </c>
      <c r="E314" s="104"/>
      <c r="F314" s="104"/>
      <c r="G314" s="104"/>
      <c r="H314" s="228">
        <v>500000</v>
      </c>
      <c r="I314" s="104"/>
      <c r="J314" s="128" t="s">
        <v>1519</v>
      </c>
      <c r="K314" s="104" t="s">
        <v>1348</v>
      </c>
      <c r="L314" s="104" t="s">
        <v>54</v>
      </c>
    </row>
    <row r="315" spans="1:12" ht="21">
      <c r="A315" s="183"/>
      <c r="B315" s="121"/>
      <c r="C315" s="121" t="s">
        <v>594</v>
      </c>
      <c r="D315" s="121"/>
      <c r="E315" s="121"/>
      <c r="F315" s="121"/>
      <c r="G315" s="121"/>
      <c r="H315" s="234" t="s">
        <v>22</v>
      </c>
      <c r="I315" s="121"/>
      <c r="J315" s="131" t="s">
        <v>24</v>
      </c>
      <c r="K315" s="121" t="s">
        <v>1349</v>
      </c>
      <c r="L315" s="119"/>
    </row>
    <row r="316" spans="1:12" ht="21">
      <c r="A316" s="183"/>
      <c r="B316" s="110"/>
      <c r="C316" s="121" t="s">
        <v>595</v>
      </c>
      <c r="D316" s="121"/>
      <c r="E316" s="121"/>
      <c r="F316" s="121"/>
      <c r="G316" s="121"/>
      <c r="H316" s="234"/>
      <c r="I316" s="121"/>
      <c r="J316" s="131"/>
      <c r="K316" s="121"/>
      <c r="L316" s="119"/>
    </row>
    <row r="317" spans="1:12" ht="21">
      <c r="A317" s="126"/>
      <c r="B317" s="138"/>
      <c r="C317" s="138"/>
      <c r="D317" s="138"/>
      <c r="E317" s="138"/>
      <c r="F317" s="138"/>
      <c r="G317" s="138"/>
      <c r="H317" s="97"/>
      <c r="I317" s="138"/>
      <c r="J317" s="133"/>
      <c r="K317" s="138"/>
      <c r="L317" s="116"/>
    </row>
    <row r="318" spans="1:12" ht="21">
      <c r="A318" s="140">
        <f>A314+1</f>
        <v>4</v>
      </c>
      <c r="B318" s="104" t="s">
        <v>596</v>
      </c>
      <c r="C318" s="117" t="s">
        <v>609</v>
      </c>
      <c r="D318" s="104" t="s">
        <v>611</v>
      </c>
      <c r="E318" s="104"/>
      <c r="F318" s="104"/>
      <c r="G318" s="104"/>
      <c r="H318" s="228">
        <v>500000</v>
      </c>
      <c r="I318" s="104"/>
      <c r="J318" s="128" t="s">
        <v>1519</v>
      </c>
      <c r="K318" s="104" t="s">
        <v>956</v>
      </c>
      <c r="L318" s="104" t="s">
        <v>54</v>
      </c>
    </row>
    <row r="319" spans="1:12" ht="21">
      <c r="A319" s="183"/>
      <c r="B319" s="121"/>
      <c r="C319" s="119" t="s">
        <v>610</v>
      </c>
      <c r="D319" s="121" t="s">
        <v>597</v>
      </c>
      <c r="E319" s="121"/>
      <c r="F319" s="121"/>
      <c r="G319" s="121"/>
      <c r="H319" s="234" t="s">
        <v>22</v>
      </c>
      <c r="I319" s="121"/>
      <c r="J319" s="131" t="s">
        <v>24</v>
      </c>
      <c r="K319" s="121" t="s">
        <v>485</v>
      </c>
      <c r="L319" s="119"/>
    </row>
    <row r="320" spans="1:12" ht="21">
      <c r="A320" s="183"/>
      <c r="B320" s="110"/>
      <c r="C320" s="119"/>
      <c r="D320" s="121"/>
      <c r="E320" s="121"/>
      <c r="F320" s="121"/>
      <c r="G320" s="121"/>
      <c r="H320" s="234"/>
      <c r="I320" s="121"/>
      <c r="J320" s="131"/>
      <c r="K320" s="121"/>
      <c r="L320" s="119"/>
    </row>
    <row r="321" spans="1:12" ht="21">
      <c r="A321" s="126"/>
      <c r="B321" s="138"/>
      <c r="C321" s="116"/>
      <c r="D321" s="138"/>
      <c r="E321" s="138"/>
      <c r="F321" s="138"/>
      <c r="G321" s="138"/>
      <c r="H321" s="97"/>
      <c r="I321" s="138"/>
      <c r="J321" s="133"/>
      <c r="K321" s="138"/>
      <c r="L321" s="116"/>
    </row>
    <row r="322" spans="1:12" ht="21">
      <c r="A322" s="363"/>
      <c r="B322" s="363"/>
      <c r="C322" s="363"/>
      <c r="D322" s="363"/>
      <c r="E322" s="524">
        <f>E318+E314+E310+E306</f>
        <v>0</v>
      </c>
      <c r="F322" s="524">
        <f>F318+F314+F310+F306</f>
        <v>0</v>
      </c>
      <c r="G322" s="525">
        <f>G318+G314+G310+G306</f>
        <v>3000000</v>
      </c>
      <c r="H322" s="526">
        <f>H318+H314+H310+H306</f>
        <v>4000000</v>
      </c>
      <c r="I322" s="363"/>
      <c r="J322" s="363"/>
      <c r="K322" s="363"/>
      <c r="L322" s="363"/>
    </row>
    <row r="323" spans="1:12" ht="21">
      <c r="A323" s="688">
        <f>A300+1</f>
        <v>31</v>
      </c>
      <c r="B323" s="688"/>
      <c r="C323" s="688"/>
      <c r="D323" s="688"/>
      <c r="E323" s="688"/>
      <c r="F323" s="688"/>
      <c r="G323" s="688"/>
      <c r="H323" s="688"/>
      <c r="I323" s="688"/>
      <c r="J323" s="688"/>
      <c r="K323" s="688"/>
      <c r="L323" s="688"/>
    </row>
    <row r="324" spans="1:12" ht="21">
      <c r="A324" s="140">
        <f>A318+1</f>
        <v>5</v>
      </c>
      <c r="B324" s="104" t="s">
        <v>607</v>
      </c>
      <c r="C324" s="104" t="s">
        <v>608</v>
      </c>
      <c r="D324" s="104" t="s">
        <v>612</v>
      </c>
      <c r="E324" s="104"/>
      <c r="F324" s="104"/>
      <c r="G324" s="104"/>
      <c r="H324" s="228">
        <v>500000</v>
      </c>
      <c r="I324" s="104"/>
      <c r="J324" s="128" t="s">
        <v>1519</v>
      </c>
      <c r="K324" s="104" t="s">
        <v>956</v>
      </c>
      <c r="L324" s="104" t="s">
        <v>54</v>
      </c>
    </row>
    <row r="325" spans="1:12" ht="21">
      <c r="A325" s="183"/>
      <c r="B325" s="121"/>
      <c r="C325" s="121"/>
      <c r="D325" s="121" t="s">
        <v>613</v>
      </c>
      <c r="E325" s="121"/>
      <c r="F325" s="121"/>
      <c r="G325" s="121"/>
      <c r="H325" s="234" t="s">
        <v>22</v>
      </c>
      <c r="I325" s="121"/>
      <c r="J325" s="131" t="s">
        <v>24</v>
      </c>
      <c r="K325" s="121" t="s">
        <v>485</v>
      </c>
      <c r="L325" s="119"/>
    </row>
    <row r="326" spans="1:12" ht="21">
      <c r="A326" s="183"/>
      <c r="B326" s="110"/>
      <c r="C326" s="121"/>
      <c r="D326" s="121" t="s">
        <v>614</v>
      </c>
      <c r="E326" s="121"/>
      <c r="F326" s="121"/>
      <c r="G326" s="121"/>
      <c r="H326" s="234"/>
      <c r="I326" s="121"/>
      <c r="J326" s="121"/>
      <c r="K326" s="121"/>
      <c r="L326" s="119"/>
    </row>
    <row r="327" spans="1:12" ht="21">
      <c r="A327" s="126"/>
      <c r="B327" s="138"/>
      <c r="C327" s="138"/>
      <c r="D327" s="138" t="s">
        <v>615</v>
      </c>
      <c r="E327" s="138"/>
      <c r="F327" s="138"/>
      <c r="G327" s="138"/>
      <c r="H327" s="97"/>
      <c r="I327" s="138"/>
      <c r="J327" s="138"/>
      <c r="K327" s="138"/>
      <c r="L327" s="116"/>
    </row>
    <row r="328" spans="1:12" ht="21">
      <c r="A328" s="140">
        <f>A324+1</f>
        <v>6</v>
      </c>
      <c r="B328" s="104" t="s">
        <v>706</v>
      </c>
      <c r="C328" s="104" t="s">
        <v>707</v>
      </c>
      <c r="D328" s="104" t="s">
        <v>709</v>
      </c>
      <c r="E328" s="104"/>
      <c r="F328" s="104"/>
      <c r="G328" s="104"/>
      <c r="H328" s="228">
        <v>500000</v>
      </c>
      <c r="I328" s="104"/>
      <c r="J328" s="128" t="s">
        <v>1519</v>
      </c>
      <c r="K328" s="104" t="s">
        <v>956</v>
      </c>
      <c r="L328" s="104" t="s">
        <v>54</v>
      </c>
    </row>
    <row r="329" spans="1:12" ht="21">
      <c r="A329" s="183"/>
      <c r="B329" s="121"/>
      <c r="C329" s="121" t="s">
        <v>708</v>
      </c>
      <c r="D329" s="121"/>
      <c r="E329" s="121"/>
      <c r="F329" s="121"/>
      <c r="G329" s="121"/>
      <c r="H329" s="234" t="s">
        <v>22</v>
      </c>
      <c r="I329" s="121"/>
      <c r="J329" s="131" t="s">
        <v>24</v>
      </c>
      <c r="K329" s="121" t="s">
        <v>485</v>
      </c>
      <c r="L329" s="119"/>
    </row>
    <row r="330" spans="1:12" ht="21">
      <c r="A330" s="183"/>
      <c r="B330" s="110"/>
      <c r="C330" s="121"/>
      <c r="D330" s="121"/>
      <c r="E330" s="121"/>
      <c r="F330" s="121"/>
      <c r="G330" s="121"/>
      <c r="H330" s="234"/>
      <c r="I330" s="121"/>
      <c r="J330" s="121"/>
      <c r="K330" s="121"/>
      <c r="L330" s="119"/>
    </row>
    <row r="331" spans="1:12" ht="21">
      <c r="A331" s="126"/>
      <c r="B331" s="138"/>
      <c r="C331" s="138"/>
      <c r="D331" s="138"/>
      <c r="E331" s="138"/>
      <c r="F331" s="138"/>
      <c r="G331" s="138"/>
      <c r="H331" s="97"/>
      <c r="I331" s="138"/>
      <c r="J331" s="138"/>
      <c r="K331" s="138"/>
      <c r="L331" s="116"/>
    </row>
    <row r="332" spans="1:12" ht="21">
      <c r="A332" s="140">
        <f>A328+1</f>
        <v>7</v>
      </c>
      <c r="B332" s="104" t="s">
        <v>1034</v>
      </c>
      <c r="C332" s="104" t="s">
        <v>710</v>
      </c>
      <c r="D332" s="104" t="s">
        <v>711</v>
      </c>
      <c r="E332" s="104"/>
      <c r="F332" s="104"/>
      <c r="G332" s="104"/>
      <c r="H332" s="228">
        <v>500000</v>
      </c>
      <c r="I332" s="104"/>
      <c r="J332" s="128" t="s">
        <v>1519</v>
      </c>
      <c r="K332" s="104" t="s">
        <v>956</v>
      </c>
      <c r="L332" s="104" t="s">
        <v>54</v>
      </c>
    </row>
    <row r="333" spans="1:12" ht="21">
      <c r="A333" s="183"/>
      <c r="B333" s="121"/>
      <c r="C333" s="121"/>
      <c r="D333" s="121" t="s">
        <v>712</v>
      </c>
      <c r="E333" s="121"/>
      <c r="F333" s="121"/>
      <c r="G333" s="121"/>
      <c r="H333" s="234" t="s">
        <v>22</v>
      </c>
      <c r="I333" s="121"/>
      <c r="J333" s="131" t="s">
        <v>24</v>
      </c>
      <c r="K333" s="121" t="s">
        <v>485</v>
      </c>
      <c r="L333" s="119"/>
    </row>
    <row r="334" spans="1:12" ht="21">
      <c r="A334" s="183"/>
      <c r="B334" s="110"/>
      <c r="C334" s="121"/>
      <c r="D334" s="121"/>
      <c r="E334" s="121"/>
      <c r="F334" s="121"/>
      <c r="G334" s="121"/>
      <c r="H334" s="234"/>
      <c r="I334" s="121"/>
      <c r="J334" s="121"/>
      <c r="K334" s="121"/>
      <c r="L334" s="119"/>
    </row>
    <row r="335" spans="1:12" ht="21">
      <c r="A335" s="126"/>
      <c r="B335" s="138"/>
      <c r="C335" s="138"/>
      <c r="D335" s="138"/>
      <c r="E335" s="138"/>
      <c r="F335" s="138"/>
      <c r="G335" s="138"/>
      <c r="H335" s="97"/>
      <c r="I335" s="138"/>
      <c r="J335" s="138"/>
      <c r="K335" s="138"/>
      <c r="L335" s="116"/>
    </row>
    <row r="336" spans="1:12" ht="21">
      <c r="A336" s="140">
        <f>A332+1</f>
        <v>8</v>
      </c>
      <c r="B336" s="104" t="s">
        <v>1035</v>
      </c>
      <c r="C336" s="104" t="s">
        <v>714</v>
      </c>
      <c r="D336" s="104" t="s">
        <v>715</v>
      </c>
      <c r="E336" s="104"/>
      <c r="F336" s="104"/>
      <c r="G336" s="104"/>
      <c r="H336" s="228">
        <v>500000</v>
      </c>
      <c r="I336" s="104"/>
      <c r="J336" s="128" t="s">
        <v>1519</v>
      </c>
      <c r="K336" s="104" t="s">
        <v>956</v>
      </c>
      <c r="L336" s="104" t="s">
        <v>54</v>
      </c>
    </row>
    <row r="337" spans="1:12" ht="21">
      <c r="A337" s="183"/>
      <c r="B337" s="121"/>
      <c r="C337" s="121"/>
      <c r="D337" s="121" t="s">
        <v>716</v>
      </c>
      <c r="E337" s="121"/>
      <c r="F337" s="121"/>
      <c r="G337" s="121"/>
      <c r="H337" s="234" t="s">
        <v>22</v>
      </c>
      <c r="I337" s="121"/>
      <c r="J337" s="131" t="s">
        <v>24</v>
      </c>
      <c r="K337" s="121" t="s">
        <v>485</v>
      </c>
      <c r="L337" s="119"/>
    </row>
    <row r="338" spans="1:12" ht="21">
      <c r="A338" s="183"/>
      <c r="B338" s="110"/>
      <c r="C338" s="121"/>
      <c r="D338" s="121"/>
      <c r="E338" s="121"/>
      <c r="F338" s="121"/>
      <c r="G338" s="121"/>
      <c r="H338" s="234"/>
      <c r="I338" s="121"/>
      <c r="J338" s="121"/>
      <c r="K338" s="121"/>
      <c r="L338" s="119"/>
    </row>
    <row r="339" spans="1:12" ht="21">
      <c r="A339" s="126"/>
      <c r="B339" s="138"/>
      <c r="C339" s="138"/>
      <c r="D339" s="138"/>
      <c r="E339" s="138"/>
      <c r="F339" s="138"/>
      <c r="G339" s="138"/>
      <c r="H339" s="97"/>
      <c r="I339" s="138"/>
      <c r="J339" s="138"/>
      <c r="K339" s="138"/>
      <c r="L339" s="116"/>
    </row>
    <row r="340" spans="1:12" ht="21">
      <c r="A340" s="140">
        <f>A336+1</f>
        <v>9</v>
      </c>
      <c r="B340" s="104" t="s">
        <v>1036</v>
      </c>
      <c r="C340" s="104" t="s">
        <v>714</v>
      </c>
      <c r="D340" s="104" t="s">
        <v>713</v>
      </c>
      <c r="E340" s="104"/>
      <c r="F340" s="104"/>
      <c r="G340" s="104"/>
      <c r="H340" s="228">
        <v>500000</v>
      </c>
      <c r="I340" s="104"/>
      <c r="J340" s="128" t="s">
        <v>1519</v>
      </c>
      <c r="K340" s="104" t="s">
        <v>956</v>
      </c>
      <c r="L340" s="104" t="s">
        <v>54</v>
      </c>
    </row>
    <row r="341" spans="1:12" ht="21">
      <c r="A341" s="183"/>
      <c r="B341" s="121"/>
      <c r="C341" s="121"/>
      <c r="D341" s="121"/>
      <c r="E341" s="121"/>
      <c r="F341" s="121"/>
      <c r="G341" s="121"/>
      <c r="H341" s="234" t="s">
        <v>22</v>
      </c>
      <c r="I341" s="121"/>
      <c r="J341" s="131" t="s">
        <v>24</v>
      </c>
      <c r="K341" s="121" t="s">
        <v>485</v>
      </c>
      <c r="L341" s="119"/>
    </row>
    <row r="342" spans="1:12" ht="21">
      <c r="A342" s="183"/>
      <c r="B342" s="110"/>
      <c r="C342" s="121"/>
      <c r="D342" s="121"/>
      <c r="E342" s="121"/>
      <c r="F342" s="121"/>
      <c r="G342" s="121"/>
      <c r="H342" s="234"/>
      <c r="I342" s="121"/>
      <c r="J342" s="121"/>
      <c r="K342" s="121"/>
      <c r="L342" s="119"/>
    </row>
    <row r="343" spans="1:12" ht="21">
      <c r="A343" s="126"/>
      <c r="B343" s="138"/>
      <c r="C343" s="138"/>
      <c r="D343" s="138"/>
      <c r="E343" s="138"/>
      <c r="F343" s="138"/>
      <c r="G343" s="138"/>
      <c r="H343" s="97"/>
      <c r="I343" s="138"/>
      <c r="J343" s="138"/>
      <c r="K343" s="138"/>
      <c r="L343" s="116"/>
    </row>
    <row r="344" spans="1:12" ht="21">
      <c r="A344" s="144"/>
      <c r="B344" s="95"/>
      <c r="C344" s="95"/>
      <c r="D344" s="95"/>
      <c r="E344" s="527">
        <f>E340+E336+E332+E328+E324</f>
        <v>0</v>
      </c>
      <c r="F344" s="527">
        <f>F340+F336+F332+F328+F324</f>
        <v>0</v>
      </c>
      <c r="G344" s="527">
        <f>G340+G336+G332+G328+G324</f>
        <v>0</v>
      </c>
      <c r="H344" s="528">
        <f>H340+H336+H332+H328+H324</f>
        <v>2500000</v>
      </c>
      <c r="I344" s="527">
        <f>I340+I336+I332+I328+I324</f>
        <v>0</v>
      </c>
      <c r="J344" s="95"/>
      <c r="K344" s="95"/>
      <c r="L344" s="144"/>
    </row>
    <row r="345" spans="1:12" ht="21">
      <c r="A345" s="144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144"/>
    </row>
    <row r="346" spans="1:12" ht="21">
      <c r="A346" s="687">
        <f>A323+1</f>
        <v>32</v>
      </c>
      <c r="B346" s="687"/>
      <c r="C346" s="687"/>
      <c r="D346" s="687"/>
      <c r="E346" s="687"/>
      <c r="F346" s="687"/>
      <c r="G346" s="687"/>
      <c r="H346" s="687"/>
      <c r="I346" s="687"/>
      <c r="J346" s="687"/>
      <c r="K346" s="687"/>
      <c r="L346" s="687"/>
    </row>
    <row r="347" spans="1:12" ht="21">
      <c r="A347" s="140">
        <f>A340+1</f>
        <v>10</v>
      </c>
      <c r="B347" s="104" t="s">
        <v>596</v>
      </c>
      <c r="C347" s="104" t="s">
        <v>735</v>
      </c>
      <c r="D347" s="104" t="s">
        <v>736</v>
      </c>
      <c r="E347" s="104"/>
      <c r="F347" s="104"/>
      <c r="G347" s="104"/>
      <c r="H347" s="104"/>
      <c r="I347" s="228">
        <v>500000</v>
      </c>
      <c r="J347" s="128" t="s">
        <v>1519</v>
      </c>
      <c r="K347" s="104" t="s">
        <v>956</v>
      </c>
      <c r="L347" s="104" t="s">
        <v>54</v>
      </c>
    </row>
    <row r="348" spans="1:12" ht="21">
      <c r="A348" s="183"/>
      <c r="B348" s="121"/>
      <c r="C348" s="121"/>
      <c r="D348" s="121" t="s">
        <v>737</v>
      </c>
      <c r="E348" s="121"/>
      <c r="F348" s="121"/>
      <c r="G348" s="121"/>
      <c r="H348" s="121"/>
      <c r="I348" s="234" t="s">
        <v>22</v>
      </c>
      <c r="J348" s="131" t="s">
        <v>24</v>
      </c>
      <c r="K348" s="121" t="s">
        <v>485</v>
      </c>
      <c r="L348" s="119"/>
    </row>
    <row r="349" spans="1:12" ht="21">
      <c r="A349" s="183"/>
      <c r="B349" s="110"/>
      <c r="C349" s="121"/>
      <c r="D349" s="121" t="s">
        <v>738</v>
      </c>
      <c r="E349" s="121"/>
      <c r="F349" s="121"/>
      <c r="G349" s="121"/>
      <c r="H349" s="121"/>
      <c r="I349" s="234"/>
      <c r="J349" s="121"/>
      <c r="K349" s="121"/>
      <c r="L349" s="119"/>
    </row>
    <row r="350" spans="1:12" ht="21">
      <c r="A350" s="126"/>
      <c r="B350" s="138"/>
      <c r="C350" s="138"/>
      <c r="D350" s="138"/>
      <c r="E350" s="138"/>
      <c r="F350" s="138"/>
      <c r="G350" s="138"/>
      <c r="H350" s="138"/>
      <c r="I350" s="97"/>
      <c r="J350" s="138"/>
      <c r="K350" s="138"/>
      <c r="L350" s="116"/>
    </row>
    <row r="351" spans="1:12" ht="21">
      <c r="A351" s="140">
        <f>A347+1</f>
        <v>11</v>
      </c>
      <c r="B351" s="104" t="s">
        <v>774</v>
      </c>
      <c r="C351" s="104" t="s">
        <v>609</v>
      </c>
      <c r="D351" s="104" t="s">
        <v>776</v>
      </c>
      <c r="E351" s="104"/>
      <c r="F351" s="104"/>
      <c r="G351" s="104"/>
      <c r="H351" s="104"/>
      <c r="I351" s="228">
        <v>500000</v>
      </c>
      <c r="J351" s="128" t="s">
        <v>1519</v>
      </c>
      <c r="K351" s="104" t="s">
        <v>956</v>
      </c>
      <c r="L351" s="104" t="s">
        <v>54</v>
      </c>
    </row>
    <row r="352" spans="1:12" ht="21">
      <c r="A352" s="183"/>
      <c r="B352" s="121"/>
      <c r="C352" s="121" t="s">
        <v>775</v>
      </c>
      <c r="D352" s="121" t="s">
        <v>777</v>
      </c>
      <c r="E352" s="121"/>
      <c r="F352" s="121"/>
      <c r="G352" s="121"/>
      <c r="H352" s="121"/>
      <c r="I352" s="234" t="s">
        <v>22</v>
      </c>
      <c r="J352" s="131" t="s">
        <v>24</v>
      </c>
      <c r="K352" s="121" t="s">
        <v>485</v>
      </c>
      <c r="L352" s="119"/>
    </row>
    <row r="353" spans="1:12" ht="21">
      <c r="A353" s="183"/>
      <c r="B353" s="110"/>
      <c r="C353" s="121"/>
      <c r="D353" s="121"/>
      <c r="E353" s="121"/>
      <c r="F353" s="121"/>
      <c r="G353" s="121"/>
      <c r="H353" s="121"/>
      <c r="I353" s="234"/>
      <c r="J353" s="121"/>
      <c r="K353" s="121"/>
      <c r="L353" s="119"/>
    </row>
    <row r="354" spans="1:12" ht="21">
      <c r="A354" s="126"/>
      <c r="B354" s="138"/>
      <c r="C354" s="138"/>
      <c r="D354" s="138"/>
      <c r="E354" s="138"/>
      <c r="F354" s="138"/>
      <c r="G354" s="138"/>
      <c r="H354" s="138"/>
      <c r="I354" s="97"/>
      <c r="J354" s="138"/>
      <c r="K354" s="138"/>
      <c r="L354" s="116"/>
    </row>
    <row r="355" spans="1:12" ht="21">
      <c r="A355" s="140">
        <f>A351+1</f>
        <v>12</v>
      </c>
      <c r="B355" s="104" t="s">
        <v>774</v>
      </c>
      <c r="C355" s="104" t="s">
        <v>609</v>
      </c>
      <c r="D355" s="104" t="s">
        <v>778</v>
      </c>
      <c r="E355" s="104"/>
      <c r="F355" s="104"/>
      <c r="G355" s="104"/>
      <c r="H355" s="104"/>
      <c r="I355" s="228">
        <v>500000</v>
      </c>
      <c r="J355" s="128" t="s">
        <v>1519</v>
      </c>
      <c r="K355" s="104" t="s">
        <v>956</v>
      </c>
      <c r="L355" s="104" t="s">
        <v>54</v>
      </c>
    </row>
    <row r="356" spans="1:12" ht="21">
      <c r="A356" s="183"/>
      <c r="B356" s="121"/>
      <c r="C356" s="121" t="s">
        <v>775</v>
      </c>
      <c r="D356" s="121" t="s">
        <v>779</v>
      </c>
      <c r="E356" s="121"/>
      <c r="F356" s="121"/>
      <c r="G356" s="121"/>
      <c r="H356" s="121"/>
      <c r="I356" s="234" t="s">
        <v>22</v>
      </c>
      <c r="J356" s="131" t="s">
        <v>24</v>
      </c>
      <c r="K356" s="121" t="s">
        <v>485</v>
      </c>
      <c r="L356" s="119"/>
    </row>
    <row r="357" spans="1:12" ht="21">
      <c r="A357" s="183"/>
      <c r="B357" s="110"/>
      <c r="C357" s="121"/>
      <c r="D357" s="121"/>
      <c r="E357" s="121"/>
      <c r="F357" s="121"/>
      <c r="G357" s="121"/>
      <c r="H357" s="121"/>
      <c r="I357" s="234"/>
      <c r="J357" s="121"/>
      <c r="K357" s="121"/>
      <c r="L357" s="119"/>
    </row>
    <row r="358" spans="1:12" ht="21">
      <c r="A358" s="126"/>
      <c r="B358" s="138"/>
      <c r="C358" s="138"/>
      <c r="D358" s="138"/>
      <c r="E358" s="138"/>
      <c r="F358" s="138"/>
      <c r="G358" s="138"/>
      <c r="H358" s="138"/>
      <c r="I358" s="97"/>
      <c r="J358" s="138"/>
      <c r="K358" s="138"/>
      <c r="L358" s="116"/>
    </row>
    <row r="359" spans="1:12" ht="21">
      <c r="A359" s="140">
        <f>A355+1</f>
        <v>13</v>
      </c>
      <c r="B359" s="104" t="s">
        <v>817</v>
      </c>
      <c r="C359" s="104" t="s">
        <v>609</v>
      </c>
      <c r="D359" s="104" t="s">
        <v>817</v>
      </c>
      <c r="E359" s="104"/>
      <c r="F359" s="104"/>
      <c r="G359" s="104"/>
      <c r="H359" s="104"/>
      <c r="I359" s="228">
        <v>500000</v>
      </c>
      <c r="J359" s="128" t="s">
        <v>1519</v>
      </c>
      <c r="K359" s="104" t="s">
        <v>956</v>
      </c>
      <c r="L359" s="104" t="s">
        <v>54</v>
      </c>
    </row>
    <row r="360" spans="1:12" ht="21">
      <c r="A360" s="183"/>
      <c r="B360" s="121" t="s">
        <v>818</v>
      </c>
      <c r="C360" s="121" t="s">
        <v>775</v>
      </c>
      <c r="D360" s="121" t="s">
        <v>819</v>
      </c>
      <c r="E360" s="121"/>
      <c r="F360" s="121"/>
      <c r="G360" s="121"/>
      <c r="H360" s="121"/>
      <c r="I360" s="234" t="s">
        <v>22</v>
      </c>
      <c r="J360" s="131" t="s">
        <v>24</v>
      </c>
      <c r="K360" s="121" t="s">
        <v>485</v>
      </c>
      <c r="L360" s="119"/>
    </row>
    <row r="361" spans="1:12" ht="21">
      <c r="A361" s="183"/>
      <c r="B361" s="110"/>
      <c r="C361" s="121"/>
      <c r="D361" s="121"/>
      <c r="E361" s="121"/>
      <c r="F361" s="121"/>
      <c r="G361" s="121"/>
      <c r="H361" s="121"/>
      <c r="I361" s="234"/>
      <c r="J361" s="121"/>
      <c r="K361" s="121"/>
      <c r="L361" s="119"/>
    </row>
    <row r="362" spans="1:12" ht="21">
      <c r="A362" s="126"/>
      <c r="B362" s="138"/>
      <c r="C362" s="138"/>
      <c r="D362" s="138"/>
      <c r="E362" s="138"/>
      <c r="F362" s="138"/>
      <c r="G362" s="138"/>
      <c r="H362" s="138"/>
      <c r="I362" s="97"/>
      <c r="J362" s="138"/>
      <c r="K362" s="138"/>
      <c r="L362" s="116"/>
    </row>
    <row r="363" spans="1:12" ht="21">
      <c r="A363" s="140">
        <f>A359+1</f>
        <v>14</v>
      </c>
      <c r="B363" s="104" t="s">
        <v>817</v>
      </c>
      <c r="C363" s="104" t="s">
        <v>609</v>
      </c>
      <c r="D363" s="104" t="s">
        <v>820</v>
      </c>
      <c r="E363" s="104"/>
      <c r="F363" s="104"/>
      <c r="G363" s="104"/>
      <c r="H363" s="104"/>
      <c r="I363" s="228">
        <v>500000</v>
      </c>
      <c r="J363" s="128" t="s">
        <v>1519</v>
      </c>
      <c r="K363" s="104" t="s">
        <v>956</v>
      </c>
      <c r="L363" s="104" t="s">
        <v>54</v>
      </c>
    </row>
    <row r="364" spans="1:12" ht="21">
      <c r="A364" s="183"/>
      <c r="B364" s="121" t="s">
        <v>818</v>
      </c>
      <c r="C364" s="121" t="s">
        <v>775</v>
      </c>
      <c r="D364" s="121" t="s">
        <v>821</v>
      </c>
      <c r="E364" s="121"/>
      <c r="F364" s="121"/>
      <c r="G364" s="121"/>
      <c r="H364" s="121"/>
      <c r="I364" s="234" t="s">
        <v>22</v>
      </c>
      <c r="J364" s="131" t="s">
        <v>24</v>
      </c>
      <c r="K364" s="121" t="s">
        <v>485</v>
      </c>
      <c r="L364" s="119"/>
    </row>
    <row r="365" spans="1:12" ht="21">
      <c r="A365" s="183"/>
      <c r="B365" s="110"/>
      <c r="C365" s="121"/>
      <c r="D365" s="121"/>
      <c r="E365" s="121"/>
      <c r="F365" s="121"/>
      <c r="G365" s="121"/>
      <c r="H365" s="121"/>
      <c r="I365" s="234"/>
      <c r="J365" s="121"/>
      <c r="K365" s="121"/>
      <c r="L365" s="119"/>
    </row>
    <row r="366" spans="1:12" ht="21">
      <c r="A366" s="126"/>
      <c r="B366" s="138"/>
      <c r="C366" s="138"/>
      <c r="D366" s="138"/>
      <c r="E366" s="138"/>
      <c r="F366" s="138"/>
      <c r="G366" s="138"/>
      <c r="H366" s="138"/>
      <c r="I366" s="97"/>
      <c r="J366" s="138"/>
      <c r="K366" s="138"/>
      <c r="L366" s="116"/>
    </row>
    <row r="367" spans="1:12" ht="21">
      <c r="A367" s="144"/>
      <c r="B367" s="95"/>
      <c r="C367" s="95"/>
      <c r="D367" s="95"/>
      <c r="E367" s="525">
        <f>E363+E359+E355+E351+E347</f>
        <v>0</v>
      </c>
      <c r="F367" s="525">
        <f>F363+F359+F355+F351+F347</f>
        <v>0</v>
      </c>
      <c r="G367" s="525">
        <f>G363+G359+G355+G351+G347</f>
        <v>0</v>
      </c>
      <c r="H367" s="525">
        <f>H363+H359+H355+H351+H347</f>
        <v>0</v>
      </c>
      <c r="I367" s="525">
        <f>I363+I359+I355+I351+I347</f>
        <v>2500000</v>
      </c>
      <c r="J367" s="95"/>
      <c r="K367" s="95"/>
      <c r="L367" s="144"/>
    </row>
    <row r="368" spans="1:12" ht="21">
      <c r="A368" s="144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144"/>
    </row>
    <row r="369" spans="1:12" ht="21">
      <c r="A369" s="687">
        <f>A346+1</f>
        <v>33</v>
      </c>
      <c r="B369" s="687"/>
      <c r="C369" s="687"/>
      <c r="D369" s="687"/>
      <c r="E369" s="687"/>
      <c r="F369" s="687"/>
      <c r="G369" s="687"/>
      <c r="H369" s="687"/>
      <c r="I369" s="687"/>
      <c r="J369" s="687"/>
      <c r="K369" s="687"/>
      <c r="L369" s="687"/>
    </row>
    <row r="370" spans="1:12" ht="21">
      <c r="A370" s="140">
        <f>A363+1</f>
        <v>15</v>
      </c>
      <c r="B370" s="104" t="s">
        <v>849</v>
      </c>
      <c r="C370" s="104" t="s">
        <v>850</v>
      </c>
      <c r="D370" s="104" t="s">
        <v>849</v>
      </c>
      <c r="E370" s="104"/>
      <c r="F370" s="104"/>
      <c r="G370" s="104"/>
      <c r="H370" s="104"/>
      <c r="I370" s="228">
        <v>500000</v>
      </c>
      <c r="J370" s="128" t="s">
        <v>1519</v>
      </c>
      <c r="K370" s="104" t="s">
        <v>956</v>
      </c>
      <c r="L370" s="104" t="s">
        <v>54</v>
      </c>
    </row>
    <row r="371" spans="1:12" ht="21">
      <c r="A371" s="183"/>
      <c r="B371" s="121"/>
      <c r="C371" s="121"/>
      <c r="D371" s="121"/>
      <c r="E371" s="121"/>
      <c r="F371" s="121"/>
      <c r="G371" s="121"/>
      <c r="H371" s="121"/>
      <c r="I371" s="234" t="s">
        <v>22</v>
      </c>
      <c r="J371" s="131" t="s">
        <v>24</v>
      </c>
      <c r="K371" s="121" t="s">
        <v>485</v>
      </c>
      <c r="L371" s="119"/>
    </row>
    <row r="372" spans="1:12" ht="21">
      <c r="A372" s="183"/>
      <c r="B372" s="110"/>
      <c r="C372" s="121"/>
      <c r="D372" s="121"/>
      <c r="E372" s="121"/>
      <c r="F372" s="121"/>
      <c r="G372" s="121"/>
      <c r="H372" s="121"/>
      <c r="I372" s="234"/>
      <c r="J372" s="121"/>
      <c r="K372" s="121"/>
      <c r="L372" s="119"/>
    </row>
    <row r="373" spans="1:12" ht="21">
      <c r="A373" s="126"/>
      <c r="B373" s="138"/>
      <c r="C373" s="138"/>
      <c r="D373" s="138"/>
      <c r="E373" s="138"/>
      <c r="F373" s="138"/>
      <c r="G373" s="138"/>
      <c r="H373" s="138"/>
      <c r="I373" s="97"/>
      <c r="J373" s="138"/>
      <c r="K373" s="138"/>
      <c r="L373" s="116"/>
    </row>
    <row r="374" spans="1:12" ht="21">
      <c r="A374" s="140">
        <f>A370+1</f>
        <v>16</v>
      </c>
      <c r="B374" s="104" t="s">
        <v>864</v>
      </c>
      <c r="C374" s="104" t="s">
        <v>865</v>
      </c>
      <c r="D374" s="104" t="s">
        <v>866</v>
      </c>
      <c r="E374" s="104"/>
      <c r="F374" s="104"/>
      <c r="G374" s="104"/>
      <c r="H374" s="104"/>
      <c r="I374" s="228">
        <v>500000</v>
      </c>
      <c r="J374" s="128" t="s">
        <v>1519</v>
      </c>
      <c r="K374" s="104" t="s">
        <v>956</v>
      </c>
      <c r="L374" s="104" t="s">
        <v>54</v>
      </c>
    </row>
    <row r="375" spans="1:12" ht="21">
      <c r="A375" s="183"/>
      <c r="B375" s="121" t="s">
        <v>599</v>
      </c>
      <c r="C375" s="121"/>
      <c r="D375" s="121" t="s">
        <v>867</v>
      </c>
      <c r="E375" s="121"/>
      <c r="F375" s="121"/>
      <c r="G375" s="121"/>
      <c r="H375" s="121"/>
      <c r="I375" s="234" t="s">
        <v>22</v>
      </c>
      <c r="J375" s="131" t="s">
        <v>24</v>
      </c>
      <c r="K375" s="121" t="s">
        <v>485</v>
      </c>
      <c r="L375" s="119"/>
    </row>
    <row r="376" spans="1:12" ht="21">
      <c r="A376" s="183"/>
      <c r="B376" s="110"/>
      <c r="C376" s="121"/>
      <c r="D376" s="121" t="s">
        <v>1450</v>
      </c>
      <c r="E376" s="121"/>
      <c r="F376" s="121"/>
      <c r="G376" s="121"/>
      <c r="H376" s="121"/>
      <c r="I376" s="234"/>
      <c r="J376" s="121"/>
      <c r="K376" s="121"/>
      <c r="L376" s="119"/>
    </row>
    <row r="377" spans="1:12" ht="21">
      <c r="A377" s="126"/>
      <c r="B377" s="138"/>
      <c r="C377" s="138"/>
      <c r="D377" s="138"/>
      <c r="E377" s="138"/>
      <c r="F377" s="138"/>
      <c r="G377" s="138"/>
      <c r="H377" s="138"/>
      <c r="I377" s="97"/>
      <c r="J377" s="138"/>
      <c r="K377" s="138"/>
      <c r="L377" s="116"/>
    </row>
    <row r="378" spans="1:12" ht="21">
      <c r="A378" s="140">
        <f>A374+1</f>
        <v>17</v>
      </c>
      <c r="B378" s="104" t="s">
        <v>911</v>
      </c>
      <c r="C378" s="104" t="s">
        <v>865</v>
      </c>
      <c r="D378" s="104" t="s">
        <v>912</v>
      </c>
      <c r="E378" s="104"/>
      <c r="F378" s="104"/>
      <c r="G378" s="104"/>
      <c r="H378" s="104"/>
      <c r="I378" s="228">
        <v>500000</v>
      </c>
      <c r="J378" s="128" t="s">
        <v>1519</v>
      </c>
      <c r="K378" s="104" t="s">
        <v>956</v>
      </c>
      <c r="L378" s="104" t="s">
        <v>54</v>
      </c>
    </row>
    <row r="379" spans="1:12" ht="21">
      <c r="A379" s="183"/>
      <c r="B379" s="121"/>
      <c r="C379" s="121"/>
      <c r="D379" s="121"/>
      <c r="E379" s="121"/>
      <c r="F379" s="121"/>
      <c r="G379" s="121"/>
      <c r="H379" s="121"/>
      <c r="I379" s="234" t="s">
        <v>22</v>
      </c>
      <c r="J379" s="131" t="s">
        <v>24</v>
      </c>
      <c r="K379" s="121" t="s">
        <v>485</v>
      </c>
      <c r="L379" s="119"/>
    </row>
    <row r="380" spans="1:12" ht="21">
      <c r="A380" s="183"/>
      <c r="B380" s="110"/>
      <c r="C380" s="121"/>
      <c r="D380" s="121"/>
      <c r="E380" s="121"/>
      <c r="F380" s="121"/>
      <c r="G380" s="121"/>
      <c r="H380" s="121"/>
      <c r="I380" s="234"/>
      <c r="J380" s="121"/>
      <c r="K380" s="121"/>
      <c r="L380" s="119"/>
    </row>
    <row r="381" spans="1:12" ht="21">
      <c r="A381" s="126"/>
      <c r="B381" s="138"/>
      <c r="C381" s="138"/>
      <c r="D381" s="138"/>
      <c r="E381" s="138"/>
      <c r="F381" s="138"/>
      <c r="G381" s="138"/>
      <c r="H381" s="138"/>
      <c r="I381" s="95"/>
      <c r="J381" s="80"/>
      <c r="K381" s="138"/>
      <c r="L381" s="116"/>
    </row>
    <row r="382" spans="1:12" ht="21">
      <c r="A382" s="140">
        <f>A378+1</f>
        <v>18</v>
      </c>
      <c r="B382" s="104" t="s">
        <v>913</v>
      </c>
      <c r="C382" s="104" t="s">
        <v>916</v>
      </c>
      <c r="D382" s="104" t="s">
        <v>914</v>
      </c>
      <c r="E382" s="104"/>
      <c r="F382" s="104"/>
      <c r="G382" s="104"/>
      <c r="H382" s="352"/>
      <c r="I382" s="333">
        <v>500000</v>
      </c>
      <c r="J382" s="128" t="s">
        <v>1519</v>
      </c>
      <c r="K382" s="336" t="s">
        <v>956</v>
      </c>
      <c r="L382" s="104" t="s">
        <v>54</v>
      </c>
    </row>
    <row r="383" spans="1:12" ht="21">
      <c r="A383" s="183"/>
      <c r="B383" s="121" t="s">
        <v>905</v>
      </c>
      <c r="C383" s="121"/>
      <c r="D383" s="121" t="s">
        <v>915</v>
      </c>
      <c r="E383" s="121"/>
      <c r="F383" s="121"/>
      <c r="G383" s="121"/>
      <c r="H383" s="250"/>
      <c r="I383" s="473" t="s">
        <v>22</v>
      </c>
      <c r="J383" s="131" t="s">
        <v>24</v>
      </c>
      <c r="K383" s="358" t="s">
        <v>485</v>
      </c>
      <c r="L383" s="119"/>
    </row>
    <row r="384" spans="1:12" ht="21">
      <c r="A384" s="126"/>
      <c r="B384" s="138"/>
      <c r="C384" s="138"/>
      <c r="D384" s="138"/>
      <c r="E384" s="138"/>
      <c r="F384" s="138"/>
      <c r="G384" s="138"/>
      <c r="H384" s="152"/>
      <c r="I384" s="592"/>
      <c r="J384" s="124"/>
      <c r="K384" s="358"/>
      <c r="L384" s="116"/>
    </row>
    <row r="385" spans="1:12" ht="21">
      <c r="A385" s="140">
        <f>A382+1</f>
        <v>19</v>
      </c>
      <c r="B385" s="104" t="s">
        <v>917</v>
      </c>
      <c r="C385" s="104" t="s">
        <v>916</v>
      </c>
      <c r="D385" s="141" t="s">
        <v>918</v>
      </c>
      <c r="E385" s="104"/>
      <c r="F385" s="104"/>
      <c r="G385" s="104"/>
      <c r="H385" s="352"/>
      <c r="I385" s="333">
        <v>500000</v>
      </c>
      <c r="J385" s="128" t="s">
        <v>1519</v>
      </c>
      <c r="K385" s="76" t="s">
        <v>956</v>
      </c>
      <c r="L385" s="154" t="s">
        <v>54</v>
      </c>
    </row>
    <row r="386" spans="1:12" ht="21">
      <c r="A386" s="183"/>
      <c r="B386" s="121"/>
      <c r="C386" s="121"/>
      <c r="D386" s="365" t="s">
        <v>919</v>
      </c>
      <c r="E386" s="121"/>
      <c r="F386" s="121"/>
      <c r="G386" s="121"/>
      <c r="H386" s="250"/>
      <c r="I386" s="473" t="s">
        <v>22</v>
      </c>
      <c r="J386" s="131" t="s">
        <v>24</v>
      </c>
      <c r="K386" s="78" t="s">
        <v>485</v>
      </c>
      <c r="L386" s="150"/>
    </row>
    <row r="387" spans="1:12" ht="21">
      <c r="A387" s="183"/>
      <c r="B387" s="110"/>
      <c r="C387" s="121"/>
      <c r="D387" s="365" t="s">
        <v>920</v>
      </c>
      <c r="E387" s="121"/>
      <c r="F387" s="121"/>
      <c r="G387" s="121"/>
      <c r="H387" s="250"/>
      <c r="I387" s="473"/>
      <c r="J387" s="121"/>
      <c r="K387" s="121"/>
      <c r="L387" s="150"/>
    </row>
    <row r="388" spans="1:12" ht="21">
      <c r="A388" s="126"/>
      <c r="B388" s="138"/>
      <c r="C388" s="138"/>
      <c r="D388" s="226" t="s">
        <v>921</v>
      </c>
      <c r="E388" s="138"/>
      <c r="F388" s="138"/>
      <c r="G388" s="138"/>
      <c r="H388" s="152"/>
      <c r="I388" s="152"/>
      <c r="J388" s="138"/>
      <c r="K388" s="138"/>
      <c r="L388" s="153"/>
    </row>
    <row r="389" spans="1:12" ht="21">
      <c r="A389" s="144"/>
      <c r="B389" s="95"/>
      <c r="C389" s="95"/>
      <c r="D389" s="412"/>
      <c r="E389" s="525">
        <f>E385+E382+E374+E378+E370</f>
        <v>0</v>
      </c>
      <c r="F389" s="525">
        <f>F385+F382+F374+F378+F370</f>
        <v>0</v>
      </c>
      <c r="G389" s="525">
        <f>G385+G382+G374+G378+G370</f>
        <v>0</v>
      </c>
      <c r="H389" s="525">
        <f>H385+H382+H374+H378+H370</f>
        <v>0</v>
      </c>
      <c r="I389" s="525">
        <f>I385+I382+I374+I378+I370</f>
        <v>2500000</v>
      </c>
      <c r="J389" s="95"/>
      <c r="K389" s="95"/>
      <c r="L389" s="144"/>
    </row>
    <row r="390" spans="1:12" ht="21">
      <c r="A390" s="144"/>
      <c r="B390" s="95"/>
      <c r="C390" s="95"/>
      <c r="D390" s="412"/>
      <c r="E390" s="95"/>
      <c r="F390" s="95"/>
      <c r="G390" s="95"/>
      <c r="H390" s="95"/>
      <c r="I390" s="95"/>
      <c r="J390" s="95"/>
      <c r="K390" s="95"/>
      <c r="L390" s="144"/>
    </row>
    <row r="391" spans="1:12" ht="21">
      <c r="A391" s="144"/>
      <c r="B391" s="95"/>
      <c r="C391" s="95"/>
      <c r="D391" s="412"/>
      <c r="E391" s="95"/>
      <c r="F391" s="95"/>
      <c r="G391" s="95"/>
      <c r="H391" s="95"/>
      <c r="I391" s="95"/>
      <c r="J391" s="95"/>
      <c r="K391" s="95"/>
      <c r="L391" s="144"/>
    </row>
    <row r="392" spans="1:12" ht="21">
      <c r="A392" s="687">
        <f>A369+1</f>
        <v>34</v>
      </c>
      <c r="B392" s="687"/>
      <c r="C392" s="687"/>
      <c r="D392" s="687"/>
      <c r="E392" s="687"/>
      <c r="F392" s="687"/>
      <c r="G392" s="687"/>
      <c r="H392" s="687"/>
      <c r="I392" s="687"/>
      <c r="J392" s="687"/>
      <c r="K392" s="687"/>
      <c r="L392" s="687"/>
    </row>
    <row r="393" spans="1:12" ht="21">
      <c r="A393" s="115">
        <f>A385+1</f>
        <v>20</v>
      </c>
      <c r="B393" s="104" t="s">
        <v>981</v>
      </c>
      <c r="C393" s="104" t="s">
        <v>982</v>
      </c>
      <c r="D393" s="104" t="s">
        <v>922</v>
      </c>
      <c r="E393" s="104"/>
      <c r="F393" s="104"/>
      <c r="G393" s="104"/>
      <c r="H393" s="104"/>
      <c r="I393" s="227">
        <v>500000</v>
      </c>
      <c r="J393" s="128" t="s">
        <v>1573</v>
      </c>
      <c r="K393" s="104" t="s">
        <v>956</v>
      </c>
      <c r="L393" s="104" t="s">
        <v>54</v>
      </c>
    </row>
    <row r="394" spans="1:12" ht="21">
      <c r="A394" s="120"/>
      <c r="B394" s="121"/>
      <c r="C394" s="121"/>
      <c r="D394" s="121"/>
      <c r="E394" s="121"/>
      <c r="F394" s="121"/>
      <c r="G394" s="121"/>
      <c r="H394" s="121"/>
      <c r="I394" s="232" t="s">
        <v>22</v>
      </c>
      <c r="J394" s="131" t="s">
        <v>1574</v>
      </c>
      <c r="K394" s="121" t="s">
        <v>1508</v>
      </c>
      <c r="L394" s="121"/>
    </row>
    <row r="395" spans="1:12" ht="21">
      <c r="A395" s="120"/>
      <c r="B395" s="121"/>
      <c r="C395" s="121"/>
      <c r="D395" s="121"/>
      <c r="E395" s="121"/>
      <c r="F395" s="121"/>
      <c r="G395" s="121"/>
      <c r="H395" s="121"/>
      <c r="I395" s="232"/>
      <c r="J395" s="121" t="s">
        <v>24</v>
      </c>
      <c r="K395" s="121"/>
      <c r="L395" s="119"/>
    </row>
    <row r="396" spans="1:12" ht="21">
      <c r="A396" s="116"/>
      <c r="B396" s="116"/>
      <c r="C396" s="116"/>
      <c r="D396" s="116"/>
      <c r="E396" s="116"/>
      <c r="F396" s="116"/>
      <c r="G396" s="116"/>
      <c r="H396" s="116"/>
      <c r="I396" s="138"/>
      <c r="J396" s="138"/>
      <c r="K396" s="138"/>
      <c r="L396" s="116"/>
    </row>
    <row r="397" spans="1:12" ht="21">
      <c r="A397" s="115">
        <f>A393+1</f>
        <v>21</v>
      </c>
      <c r="B397" s="104" t="s">
        <v>983</v>
      </c>
      <c r="C397" s="104" t="s">
        <v>984</v>
      </c>
      <c r="D397" s="104" t="s">
        <v>986</v>
      </c>
      <c r="E397" s="104"/>
      <c r="F397" s="104"/>
      <c r="G397" s="104"/>
      <c r="H397" s="104"/>
      <c r="I397" s="227">
        <v>500000</v>
      </c>
      <c r="J397" s="128" t="s">
        <v>1519</v>
      </c>
      <c r="K397" s="104" t="s">
        <v>956</v>
      </c>
      <c r="L397" s="104" t="s">
        <v>54</v>
      </c>
    </row>
    <row r="398" spans="1:12" ht="21">
      <c r="A398" s="120"/>
      <c r="B398" s="121" t="s">
        <v>615</v>
      </c>
      <c r="C398" s="121" t="s">
        <v>985</v>
      </c>
      <c r="D398" s="121" t="s">
        <v>987</v>
      </c>
      <c r="E398" s="121"/>
      <c r="F398" s="121"/>
      <c r="G398" s="121"/>
      <c r="H398" s="121"/>
      <c r="I398" s="232" t="s">
        <v>22</v>
      </c>
      <c r="J398" s="131" t="s">
        <v>24</v>
      </c>
      <c r="K398" s="121" t="s">
        <v>485</v>
      </c>
      <c r="L398" s="121"/>
    </row>
    <row r="399" spans="1:12" ht="21">
      <c r="A399" s="120"/>
      <c r="B399" s="121"/>
      <c r="C399" s="121"/>
      <c r="D399" s="121"/>
      <c r="E399" s="121"/>
      <c r="F399" s="121"/>
      <c r="G399" s="121"/>
      <c r="H399" s="121"/>
      <c r="I399" s="232"/>
      <c r="J399" s="121"/>
      <c r="K399" s="121"/>
      <c r="L399" s="119"/>
    </row>
    <row r="400" spans="1:12" ht="21">
      <c r="A400" s="116"/>
      <c r="B400" s="116"/>
      <c r="C400" s="116"/>
      <c r="D400" s="116"/>
      <c r="E400" s="116"/>
      <c r="F400" s="116"/>
      <c r="G400" s="116"/>
      <c r="H400" s="116"/>
      <c r="I400" s="138"/>
      <c r="J400" s="138"/>
      <c r="K400" s="138"/>
      <c r="L400" s="116"/>
    </row>
    <row r="401" spans="1:12" ht="21">
      <c r="A401" s="115">
        <f>A397+1</f>
        <v>22</v>
      </c>
      <c r="B401" s="104" t="s">
        <v>1007</v>
      </c>
      <c r="C401" s="104" t="s">
        <v>1008</v>
      </c>
      <c r="D401" s="104" t="s">
        <v>1007</v>
      </c>
      <c r="E401" s="104"/>
      <c r="F401" s="104"/>
      <c r="G401" s="104"/>
      <c r="H401" s="104"/>
      <c r="I401" s="227">
        <v>500000</v>
      </c>
      <c r="J401" s="128" t="s">
        <v>1519</v>
      </c>
      <c r="K401" s="104" t="s">
        <v>956</v>
      </c>
      <c r="L401" s="104" t="s">
        <v>54</v>
      </c>
    </row>
    <row r="402" spans="1:12" ht="21">
      <c r="A402" s="120"/>
      <c r="B402" s="121" t="s">
        <v>658</v>
      </c>
      <c r="C402" s="121" t="s">
        <v>21</v>
      </c>
      <c r="D402" s="121"/>
      <c r="E402" s="121"/>
      <c r="F402" s="121"/>
      <c r="G402" s="121"/>
      <c r="H402" s="121"/>
      <c r="I402" s="232" t="s">
        <v>22</v>
      </c>
      <c r="J402" s="131" t="s">
        <v>24</v>
      </c>
      <c r="K402" s="121" t="s">
        <v>485</v>
      </c>
      <c r="L402" s="121"/>
    </row>
    <row r="403" spans="1:12" ht="21">
      <c r="A403" s="120"/>
      <c r="B403" s="121"/>
      <c r="C403" s="121"/>
      <c r="D403" s="121"/>
      <c r="E403" s="121"/>
      <c r="F403" s="121"/>
      <c r="G403" s="121"/>
      <c r="H403" s="121"/>
      <c r="I403" s="232"/>
      <c r="J403" s="121"/>
      <c r="K403" s="121"/>
      <c r="L403" s="119"/>
    </row>
    <row r="404" spans="1:12" ht="21">
      <c r="A404" s="116"/>
      <c r="B404" s="116"/>
      <c r="C404" s="116"/>
      <c r="D404" s="116"/>
      <c r="E404" s="116"/>
      <c r="F404" s="116"/>
      <c r="G404" s="116"/>
      <c r="H404" s="116"/>
      <c r="I404" s="138"/>
      <c r="J404" s="138"/>
      <c r="K404" s="138"/>
      <c r="L404" s="116"/>
    </row>
    <row r="405" spans="1:12" ht="21">
      <c r="A405" s="115">
        <f>A401+1</f>
        <v>23</v>
      </c>
      <c r="B405" s="104" t="s">
        <v>1009</v>
      </c>
      <c r="C405" s="104" t="s">
        <v>1010</v>
      </c>
      <c r="D405" s="104" t="s">
        <v>1009</v>
      </c>
      <c r="E405" s="104"/>
      <c r="F405" s="104"/>
      <c r="G405" s="104"/>
      <c r="H405" s="104"/>
      <c r="I405" s="227">
        <v>500000</v>
      </c>
      <c r="J405" s="128" t="s">
        <v>1519</v>
      </c>
      <c r="K405" s="104" t="s">
        <v>956</v>
      </c>
      <c r="L405" s="104" t="s">
        <v>54</v>
      </c>
    </row>
    <row r="406" spans="1:12" ht="21">
      <c r="A406" s="120"/>
      <c r="B406" s="121" t="s">
        <v>658</v>
      </c>
      <c r="C406" s="121" t="s">
        <v>615</v>
      </c>
      <c r="D406" s="121"/>
      <c r="E406" s="121"/>
      <c r="F406" s="121"/>
      <c r="G406" s="121"/>
      <c r="H406" s="121"/>
      <c r="I406" s="232" t="s">
        <v>22</v>
      </c>
      <c r="J406" s="131" t="s">
        <v>24</v>
      </c>
      <c r="K406" s="121" t="s">
        <v>485</v>
      </c>
      <c r="L406" s="121"/>
    </row>
    <row r="407" spans="1:12" ht="21">
      <c r="A407" s="120"/>
      <c r="B407" s="121"/>
      <c r="C407" s="121"/>
      <c r="D407" s="121"/>
      <c r="E407" s="121"/>
      <c r="F407" s="121"/>
      <c r="G407" s="121"/>
      <c r="H407" s="121"/>
      <c r="I407" s="232"/>
      <c r="J407" s="121"/>
      <c r="K407" s="121"/>
      <c r="L407" s="119"/>
    </row>
    <row r="408" spans="1:12" ht="21">
      <c r="A408" s="116"/>
      <c r="B408" s="116"/>
      <c r="C408" s="116"/>
      <c r="D408" s="116"/>
      <c r="E408" s="116"/>
      <c r="F408" s="116"/>
      <c r="G408" s="116"/>
      <c r="H408" s="116"/>
      <c r="I408" s="80"/>
      <c r="J408" s="80"/>
      <c r="K408" s="138"/>
      <c r="L408" s="116"/>
    </row>
    <row r="409" spans="1:12" ht="21">
      <c r="A409" s="115">
        <f>A405+1</f>
        <v>24</v>
      </c>
      <c r="B409" s="104" t="s">
        <v>1011</v>
      </c>
      <c r="C409" s="104" t="s">
        <v>1012</v>
      </c>
      <c r="D409" s="104" t="s">
        <v>1013</v>
      </c>
      <c r="E409" s="104"/>
      <c r="F409" s="104"/>
      <c r="G409" s="104"/>
      <c r="H409" s="352"/>
      <c r="I409" s="333">
        <v>500000</v>
      </c>
      <c r="J409" s="128" t="s">
        <v>1575</v>
      </c>
      <c r="K409" s="107" t="s">
        <v>956</v>
      </c>
      <c r="L409" s="104" t="s">
        <v>54</v>
      </c>
    </row>
    <row r="410" spans="1:12" ht="21">
      <c r="A410" s="120"/>
      <c r="B410" s="121" t="s">
        <v>658</v>
      </c>
      <c r="C410" s="121"/>
      <c r="D410" s="121" t="s">
        <v>21</v>
      </c>
      <c r="E410" s="121"/>
      <c r="F410" s="121"/>
      <c r="G410" s="121"/>
      <c r="H410" s="250"/>
      <c r="I410" s="473" t="s">
        <v>22</v>
      </c>
      <c r="J410" s="131" t="s">
        <v>1576</v>
      </c>
      <c r="K410" s="154" t="s">
        <v>1508</v>
      </c>
      <c r="L410" s="121"/>
    </row>
    <row r="411" spans="1:12" ht="21">
      <c r="A411" s="120"/>
      <c r="B411" s="121"/>
      <c r="C411" s="121"/>
      <c r="D411" s="121"/>
      <c r="E411" s="121"/>
      <c r="F411" s="121"/>
      <c r="G411" s="121"/>
      <c r="H411" s="250"/>
      <c r="I411" s="473"/>
      <c r="J411" s="121" t="s">
        <v>1518</v>
      </c>
      <c r="K411" s="154" t="s">
        <v>734</v>
      </c>
      <c r="L411" s="119"/>
    </row>
    <row r="412" spans="1:12" ht="21">
      <c r="A412" s="120"/>
      <c r="B412" s="121"/>
      <c r="C412" s="121"/>
      <c r="D412" s="121"/>
      <c r="E412" s="121"/>
      <c r="F412" s="121"/>
      <c r="G412" s="121"/>
      <c r="H412" s="250"/>
      <c r="I412" s="149"/>
      <c r="J412" s="80"/>
      <c r="K412" s="154"/>
      <c r="L412" s="119"/>
    </row>
    <row r="413" spans="1:12" ht="21">
      <c r="A413" s="123"/>
      <c r="B413" s="124"/>
      <c r="C413" s="124"/>
      <c r="D413" s="124"/>
      <c r="E413" s="529">
        <f>E409+E405+E401+E397+E393</f>
        <v>0</v>
      </c>
      <c r="F413" s="529">
        <f>F409+F405+F401+F397+F393</f>
        <v>0</v>
      </c>
      <c r="G413" s="529">
        <f>G409+G405+G401+G397+G393</f>
        <v>0</v>
      </c>
      <c r="H413" s="529">
        <f>H409+H405+H401+H397+H393</f>
        <v>0</v>
      </c>
      <c r="I413" s="593">
        <f>I409+I405+I401+I397+I393</f>
        <v>2500000</v>
      </c>
      <c r="J413" s="124"/>
      <c r="K413" s="233"/>
      <c r="L413" s="116"/>
    </row>
    <row r="414" spans="1:12" ht="21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</row>
    <row r="415" spans="1:12" ht="21">
      <c r="A415" s="687">
        <f>A392+1</f>
        <v>35</v>
      </c>
      <c r="B415" s="687"/>
      <c r="C415" s="687"/>
      <c r="D415" s="687"/>
      <c r="E415" s="687"/>
      <c r="F415" s="687"/>
      <c r="G415" s="687"/>
      <c r="H415" s="687"/>
      <c r="I415" s="687"/>
      <c r="J415" s="687"/>
      <c r="K415" s="687"/>
      <c r="L415" s="687"/>
    </row>
    <row r="416" spans="1:12" ht="21">
      <c r="A416" s="115">
        <f>A409+1</f>
        <v>25</v>
      </c>
      <c r="B416" s="104" t="s">
        <v>1451</v>
      </c>
      <c r="C416" s="104" t="s">
        <v>1245</v>
      </c>
      <c r="D416" s="104" t="s">
        <v>1453</v>
      </c>
      <c r="E416" s="104"/>
      <c r="F416" s="104"/>
      <c r="G416" s="106">
        <v>100000</v>
      </c>
      <c r="H416" s="106">
        <v>100000</v>
      </c>
      <c r="I416" s="106">
        <v>100000</v>
      </c>
      <c r="J416" s="128" t="s">
        <v>1519</v>
      </c>
      <c r="K416" s="104" t="s">
        <v>956</v>
      </c>
      <c r="L416" s="104" t="s">
        <v>54</v>
      </c>
    </row>
    <row r="417" spans="1:12" ht="21">
      <c r="A417" s="120"/>
      <c r="B417" s="114" t="s">
        <v>1452</v>
      </c>
      <c r="C417" s="121"/>
      <c r="D417" s="121" t="s">
        <v>1454</v>
      </c>
      <c r="E417" s="121"/>
      <c r="F417" s="121"/>
      <c r="G417" s="78" t="s">
        <v>22</v>
      </c>
      <c r="H417" s="78" t="s">
        <v>22</v>
      </c>
      <c r="I417" s="78" t="s">
        <v>22</v>
      </c>
      <c r="J417" s="131" t="s">
        <v>24</v>
      </c>
      <c r="K417" s="121" t="s">
        <v>1350</v>
      </c>
      <c r="L417" s="121"/>
    </row>
    <row r="418" spans="1:12" ht="21">
      <c r="A418" s="120"/>
      <c r="B418" s="121"/>
      <c r="C418" s="121"/>
      <c r="D418" s="121"/>
      <c r="E418" s="121"/>
      <c r="F418" s="121"/>
      <c r="G418" s="78"/>
      <c r="H418" s="78"/>
      <c r="I418" s="78"/>
      <c r="J418" s="121"/>
      <c r="K418" s="121" t="s">
        <v>50</v>
      </c>
      <c r="L418" s="119"/>
    </row>
    <row r="419" spans="1:12" ht="21">
      <c r="A419" s="116"/>
      <c r="B419" s="116"/>
      <c r="C419" s="116"/>
      <c r="D419" s="116"/>
      <c r="E419" s="116"/>
      <c r="F419" s="116"/>
      <c r="G419" s="123"/>
      <c r="H419" s="123"/>
      <c r="I419" s="123"/>
      <c r="J419" s="116"/>
      <c r="K419" s="116"/>
      <c r="L419" s="116"/>
    </row>
    <row r="420" spans="1:12" ht="21">
      <c r="A420" s="115">
        <f>A416+1</f>
        <v>26</v>
      </c>
      <c r="B420" s="104" t="s">
        <v>1455</v>
      </c>
      <c r="C420" s="104" t="s">
        <v>1456</v>
      </c>
      <c r="D420" s="104" t="s">
        <v>1603</v>
      </c>
      <c r="E420" s="104"/>
      <c r="F420" s="104"/>
      <c r="G420" s="76">
        <v>100000</v>
      </c>
      <c r="H420" s="76">
        <v>100000</v>
      </c>
      <c r="I420" s="76">
        <v>100000</v>
      </c>
      <c r="J420" s="128" t="s">
        <v>1577</v>
      </c>
      <c r="K420" s="104" t="s">
        <v>1348</v>
      </c>
      <c r="L420" s="104" t="s">
        <v>54</v>
      </c>
    </row>
    <row r="421" spans="1:12" ht="21">
      <c r="A421" s="120"/>
      <c r="B421" s="121" t="s">
        <v>1452</v>
      </c>
      <c r="C421" s="121" t="s">
        <v>1457</v>
      </c>
      <c r="D421" s="121"/>
      <c r="E421" s="121"/>
      <c r="F421" s="121"/>
      <c r="G421" s="78" t="s">
        <v>22</v>
      </c>
      <c r="H421" s="78" t="s">
        <v>22</v>
      </c>
      <c r="I421" s="78" t="s">
        <v>22</v>
      </c>
      <c r="J421" s="131" t="s">
        <v>24</v>
      </c>
      <c r="K421" s="121" t="s">
        <v>1351</v>
      </c>
      <c r="L421" s="121"/>
    </row>
    <row r="422" spans="1:12" ht="21">
      <c r="A422" s="120"/>
      <c r="B422" s="121"/>
      <c r="C422" s="121" t="s">
        <v>1458</v>
      </c>
      <c r="D422" s="121"/>
      <c r="E422" s="121"/>
      <c r="F422" s="121"/>
      <c r="G422" s="121"/>
      <c r="H422" s="78"/>
      <c r="I422" s="121"/>
      <c r="J422" s="121"/>
      <c r="K422" s="121" t="s">
        <v>1459</v>
      </c>
      <c r="L422" s="119"/>
    </row>
    <row r="423" spans="1:12" ht="21">
      <c r="A423" s="116"/>
      <c r="B423" s="116"/>
      <c r="C423" s="116"/>
      <c r="D423" s="116"/>
      <c r="E423" s="523">
        <f>E420+E416</f>
        <v>0</v>
      </c>
      <c r="F423" s="523">
        <f>F420+F416</f>
        <v>0</v>
      </c>
      <c r="G423" s="523">
        <f>G420+G416</f>
        <v>200000</v>
      </c>
      <c r="H423" s="523">
        <f>H420+H416</f>
        <v>200000</v>
      </c>
      <c r="I423" s="523">
        <f>I420+I416</f>
        <v>200000</v>
      </c>
      <c r="J423" s="116"/>
      <c r="K423" s="116"/>
      <c r="L423" s="116"/>
    </row>
    <row r="424" spans="1:12" ht="21">
      <c r="A424" s="703" t="s">
        <v>1365</v>
      </c>
      <c r="B424" s="703"/>
      <c r="C424" s="703"/>
      <c r="D424" s="703"/>
      <c r="E424" s="577">
        <v>0</v>
      </c>
      <c r="F424" s="577">
        <v>0</v>
      </c>
      <c r="G424" s="503">
        <v>4</v>
      </c>
      <c r="H424" s="503">
        <v>11</v>
      </c>
      <c r="I424" s="503">
        <v>17</v>
      </c>
      <c r="J424" s="503"/>
      <c r="K424" s="503">
        <f>SUM(E424:J424)</f>
        <v>32</v>
      </c>
      <c r="L424" s="503"/>
    </row>
    <row r="425" spans="1:12" ht="21">
      <c r="A425" s="703" t="s">
        <v>1360</v>
      </c>
      <c r="B425" s="703"/>
      <c r="C425" s="703"/>
      <c r="D425" s="703"/>
      <c r="E425" s="577">
        <f>E423+E413+E389+E367+E344+E322</f>
        <v>0</v>
      </c>
      <c r="F425" s="577">
        <f>F423+F413+F389+F367+F344+F322</f>
        <v>0</v>
      </c>
      <c r="G425" s="506">
        <f>G423+G413+G389+G367+G344+G322</f>
        <v>3200000</v>
      </c>
      <c r="H425" s="506">
        <f>H423+H413+H389+H367+H344+H322</f>
        <v>6700000</v>
      </c>
      <c r="I425" s="506">
        <f>I423+I413+I389+I367+I344+I322</f>
        <v>7700000</v>
      </c>
      <c r="J425" s="503"/>
      <c r="K425" s="532">
        <f>SUM(E425:J425)</f>
        <v>17600000</v>
      </c>
      <c r="L425" s="503"/>
    </row>
    <row r="426" spans="1:12" ht="21">
      <c r="A426" s="396"/>
      <c r="B426" s="396"/>
      <c r="C426" s="396"/>
      <c r="D426" s="396"/>
      <c r="E426" s="396"/>
      <c r="F426" s="396"/>
      <c r="G426" s="396"/>
      <c r="H426" s="396"/>
      <c r="I426" s="396"/>
      <c r="J426" s="396"/>
      <c r="K426" s="396"/>
      <c r="L426" s="396"/>
    </row>
    <row r="427" spans="1:12" ht="21">
      <c r="A427" s="396"/>
      <c r="B427" s="396"/>
      <c r="C427" s="396"/>
      <c r="D427" s="396"/>
      <c r="E427" s="396"/>
      <c r="F427" s="396"/>
      <c r="G427" s="396"/>
      <c r="H427" s="396"/>
      <c r="I427" s="396"/>
      <c r="J427" s="396"/>
      <c r="K427" s="396"/>
      <c r="L427" s="396"/>
    </row>
    <row r="428" spans="1:12" ht="21">
      <c r="A428" s="396"/>
      <c r="B428" s="396"/>
      <c r="C428" s="396"/>
      <c r="D428" s="396"/>
      <c r="E428" s="396"/>
      <c r="F428" s="396"/>
      <c r="G428" s="396"/>
      <c r="H428" s="396"/>
      <c r="I428" s="396"/>
      <c r="J428" s="396"/>
      <c r="K428" s="396"/>
      <c r="L428" s="396"/>
    </row>
    <row r="429" spans="1:12" ht="21">
      <c r="A429" s="396"/>
      <c r="B429" s="396"/>
      <c r="C429" s="396"/>
      <c r="D429" s="396"/>
      <c r="E429" s="396"/>
      <c r="F429" s="396"/>
      <c r="G429" s="396"/>
      <c r="H429" s="396"/>
      <c r="I429" s="396"/>
      <c r="J429" s="396"/>
      <c r="K429" s="396"/>
      <c r="L429" s="396"/>
    </row>
    <row r="430" spans="1:12" ht="21">
      <c r="A430" s="396"/>
      <c r="B430" s="396"/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</row>
    <row r="431" spans="1:12" ht="21">
      <c r="A431" s="396"/>
      <c r="B431" s="396"/>
      <c r="C431" s="396"/>
      <c r="D431" s="396"/>
      <c r="E431" s="396"/>
      <c r="F431" s="396"/>
      <c r="G431" s="396"/>
      <c r="H431" s="396"/>
      <c r="I431" s="396"/>
      <c r="J431" s="396"/>
      <c r="K431" s="396"/>
      <c r="L431" s="396"/>
    </row>
    <row r="432" spans="1:12" ht="21">
      <c r="A432" s="396"/>
      <c r="B432" s="396"/>
      <c r="C432" s="396"/>
      <c r="D432" s="396"/>
      <c r="E432" s="396"/>
      <c r="F432" s="396"/>
      <c r="G432" s="396"/>
      <c r="H432" s="396"/>
      <c r="I432" s="396"/>
      <c r="J432" s="396"/>
      <c r="K432" s="396"/>
      <c r="L432" s="396"/>
    </row>
    <row r="433" spans="1:12" ht="21">
      <c r="A433" s="396"/>
      <c r="B433" s="396"/>
      <c r="C433" s="396"/>
      <c r="D433" s="396"/>
      <c r="E433" s="396"/>
      <c r="F433" s="396"/>
      <c r="G433" s="396"/>
      <c r="H433" s="396"/>
      <c r="I433" s="396"/>
      <c r="J433" s="396"/>
      <c r="K433" s="396"/>
      <c r="L433" s="396"/>
    </row>
    <row r="434" spans="1:12" ht="21">
      <c r="A434" s="396"/>
      <c r="B434" s="396"/>
      <c r="C434" s="396"/>
      <c r="D434" s="396"/>
      <c r="E434" s="396"/>
      <c r="F434" s="396"/>
      <c r="G434" s="396"/>
      <c r="H434" s="396"/>
      <c r="I434" s="396"/>
      <c r="J434" s="396"/>
      <c r="K434" s="396"/>
      <c r="L434" s="396"/>
    </row>
    <row r="435" spans="1:12" ht="21">
      <c r="A435" s="396"/>
      <c r="B435" s="396"/>
      <c r="C435" s="396"/>
      <c r="D435" s="396"/>
      <c r="E435" s="396"/>
      <c r="F435" s="396"/>
      <c r="G435" s="396"/>
      <c r="H435" s="396"/>
      <c r="I435" s="396"/>
      <c r="J435" s="396"/>
      <c r="K435" s="396"/>
      <c r="L435" s="396"/>
    </row>
    <row r="436" spans="1:12" ht="21">
      <c r="A436" s="396"/>
      <c r="B436" s="396"/>
      <c r="C436" s="396"/>
      <c r="D436" s="396"/>
      <c r="E436" s="396"/>
      <c r="F436" s="396"/>
      <c r="G436" s="396"/>
      <c r="H436" s="396"/>
      <c r="I436" s="396"/>
      <c r="J436" s="396"/>
      <c r="K436" s="396"/>
      <c r="L436" s="396"/>
    </row>
    <row r="437" spans="1:12" ht="21">
      <c r="A437" s="396"/>
      <c r="B437" s="396"/>
      <c r="C437" s="396"/>
      <c r="D437" s="396"/>
      <c r="E437" s="396"/>
      <c r="F437" s="396"/>
      <c r="G437" s="396"/>
      <c r="H437" s="396"/>
      <c r="I437" s="396"/>
      <c r="J437" s="396"/>
      <c r="K437" s="396"/>
      <c r="L437" s="396"/>
    </row>
    <row r="438" spans="1:12" ht="21">
      <c r="A438" s="688">
        <f>A415+1</f>
        <v>36</v>
      </c>
      <c r="B438" s="688"/>
      <c r="C438" s="688"/>
      <c r="D438" s="688"/>
      <c r="E438" s="688"/>
      <c r="F438" s="688"/>
      <c r="G438" s="688"/>
      <c r="H438" s="688"/>
      <c r="I438" s="688"/>
      <c r="J438" s="688"/>
      <c r="K438" s="688"/>
      <c r="L438" s="688"/>
    </row>
    <row r="439" spans="1:12" ht="21">
      <c r="A439" s="113" t="s">
        <v>123</v>
      </c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341"/>
    </row>
    <row r="440" spans="1:12" ht="21">
      <c r="A440" s="113" t="s">
        <v>641</v>
      </c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341"/>
    </row>
    <row r="441" spans="1:12" ht="21">
      <c r="A441" s="115" t="s">
        <v>10</v>
      </c>
      <c r="B441" s="71" t="s">
        <v>5</v>
      </c>
      <c r="C441" s="72" t="s">
        <v>11</v>
      </c>
      <c r="D441" s="71" t="s">
        <v>12</v>
      </c>
      <c r="E441" s="692" t="s">
        <v>13</v>
      </c>
      <c r="F441" s="693"/>
      <c r="G441" s="693"/>
      <c r="H441" s="693"/>
      <c r="I441" s="694"/>
      <c r="J441" s="343" t="s">
        <v>14</v>
      </c>
      <c r="K441" s="71" t="s">
        <v>15</v>
      </c>
      <c r="L441" s="84" t="s">
        <v>16</v>
      </c>
    </row>
    <row r="442" spans="1:12" ht="21">
      <c r="A442" s="120"/>
      <c r="B442" s="110"/>
      <c r="C442" s="342"/>
      <c r="D442" s="169" t="s">
        <v>17</v>
      </c>
      <c r="E442" s="171">
        <v>2561</v>
      </c>
      <c r="F442" s="171">
        <v>2562</v>
      </c>
      <c r="G442" s="171">
        <v>2563</v>
      </c>
      <c r="H442" s="171">
        <v>2564</v>
      </c>
      <c r="I442" s="171">
        <v>2565</v>
      </c>
      <c r="J442" s="179"/>
      <c r="K442" s="110"/>
      <c r="L442" s="111"/>
    </row>
    <row r="443" spans="1:12" ht="21">
      <c r="A443" s="119"/>
      <c r="B443" s="110"/>
      <c r="C443" s="555"/>
      <c r="D443" s="169"/>
      <c r="E443" s="158" t="s">
        <v>115</v>
      </c>
      <c r="F443" s="158" t="s">
        <v>115</v>
      </c>
      <c r="G443" s="158" t="s">
        <v>115</v>
      </c>
      <c r="H443" s="158" t="s">
        <v>115</v>
      </c>
      <c r="I443" s="158" t="s">
        <v>115</v>
      </c>
      <c r="J443" s="501" t="s">
        <v>18</v>
      </c>
      <c r="K443" s="110" t="s">
        <v>19</v>
      </c>
      <c r="L443" s="111" t="s">
        <v>20</v>
      </c>
    </row>
    <row r="444" spans="1:12" ht="21">
      <c r="A444" s="146">
        <v>1</v>
      </c>
      <c r="B444" s="117" t="s">
        <v>1340</v>
      </c>
      <c r="C444" s="104" t="s">
        <v>1341</v>
      </c>
      <c r="D444" s="117" t="s">
        <v>1342</v>
      </c>
      <c r="E444" s="561"/>
      <c r="F444" s="471"/>
      <c r="G444" s="471">
        <v>250000</v>
      </c>
      <c r="H444" s="471">
        <v>250000</v>
      </c>
      <c r="I444" s="559">
        <v>250000</v>
      </c>
      <c r="J444" s="594" t="s">
        <v>1520</v>
      </c>
      <c r="K444" s="472" t="s">
        <v>1463</v>
      </c>
      <c r="L444" s="117" t="s">
        <v>54</v>
      </c>
    </row>
    <row r="445" spans="1:12" ht="21">
      <c r="A445" s="102"/>
      <c r="B445" s="119" t="s">
        <v>1343</v>
      </c>
      <c r="C445" s="119" t="s">
        <v>1344</v>
      </c>
      <c r="D445" s="119" t="s">
        <v>1345</v>
      </c>
      <c r="E445" s="553"/>
      <c r="F445" s="120"/>
      <c r="G445" s="120" t="s">
        <v>33</v>
      </c>
      <c r="H445" s="120" t="s">
        <v>33</v>
      </c>
      <c r="I445" s="183" t="s">
        <v>33</v>
      </c>
      <c r="J445" s="595" t="s">
        <v>1521</v>
      </c>
      <c r="K445" s="261" t="s">
        <v>1464</v>
      </c>
      <c r="L445" s="119"/>
    </row>
    <row r="446" spans="1:12" ht="21">
      <c r="A446" s="102"/>
      <c r="B446" s="119"/>
      <c r="C446" s="119" t="s">
        <v>1346</v>
      </c>
      <c r="D446" s="119" t="s">
        <v>1460</v>
      </c>
      <c r="E446" s="553"/>
      <c r="F446" s="120"/>
      <c r="G446" s="120"/>
      <c r="H446" s="120"/>
      <c r="I446" s="183"/>
      <c r="J446" s="183"/>
      <c r="K446" s="261"/>
      <c r="L446" s="119"/>
    </row>
    <row r="447" spans="1:12" ht="21">
      <c r="A447" s="102"/>
      <c r="B447" s="119"/>
      <c r="C447" s="119" t="s">
        <v>1347</v>
      </c>
      <c r="D447" s="119" t="s">
        <v>1461</v>
      </c>
      <c r="E447" s="553"/>
      <c r="F447" s="120"/>
      <c r="G447" s="120"/>
      <c r="H447" s="120"/>
      <c r="I447" s="183"/>
      <c r="J447" s="183"/>
      <c r="K447" s="261"/>
      <c r="L447" s="119"/>
    </row>
    <row r="448" spans="1:12" ht="21">
      <c r="A448" s="102"/>
      <c r="B448" s="119"/>
      <c r="C448" s="119"/>
      <c r="D448" s="119" t="s">
        <v>1462</v>
      </c>
      <c r="E448" s="553"/>
      <c r="F448" s="120"/>
      <c r="G448" s="120"/>
      <c r="H448" s="120"/>
      <c r="I448" s="183"/>
      <c r="J448" s="183"/>
      <c r="K448" s="261"/>
      <c r="L448" s="121"/>
    </row>
    <row r="449" spans="1:12" ht="21">
      <c r="A449" s="102"/>
      <c r="B449" s="119"/>
      <c r="C449" s="119"/>
      <c r="D449" s="119"/>
      <c r="E449" s="553"/>
      <c r="F449" s="120"/>
      <c r="G449" s="120"/>
      <c r="H449" s="120"/>
      <c r="I449" s="183"/>
      <c r="J449" s="183"/>
      <c r="K449" s="261"/>
      <c r="L449" s="119"/>
    </row>
    <row r="450" spans="1:12" ht="21">
      <c r="A450" s="102"/>
      <c r="B450" s="119"/>
      <c r="C450" s="119"/>
      <c r="D450" s="119"/>
      <c r="E450" s="144"/>
      <c r="F450" s="119"/>
      <c r="G450" s="119"/>
      <c r="H450" s="119"/>
      <c r="I450" s="183"/>
      <c r="J450" s="183"/>
      <c r="K450" s="261"/>
      <c r="L450" s="119"/>
    </row>
    <row r="451" spans="1:12" ht="21">
      <c r="A451" s="102"/>
      <c r="B451" s="119"/>
      <c r="C451" s="119"/>
      <c r="D451" s="119"/>
      <c r="E451" s="144"/>
      <c r="F451" s="119"/>
      <c r="G451" s="119"/>
      <c r="H451" s="119"/>
      <c r="I451" s="183"/>
      <c r="J451" s="183"/>
      <c r="K451" s="102"/>
      <c r="L451" s="121"/>
    </row>
    <row r="452" spans="1:12" ht="21">
      <c r="A452" s="126"/>
      <c r="B452" s="116"/>
      <c r="C452" s="116"/>
      <c r="D452" s="116"/>
      <c r="E452" s="145"/>
      <c r="F452" s="116"/>
      <c r="G452" s="116"/>
      <c r="H452" s="116"/>
      <c r="I452" s="554"/>
      <c r="J452" s="554"/>
      <c r="K452" s="126"/>
      <c r="L452" s="116"/>
    </row>
    <row r="453" spans="1:12" ht="21">
      <c r="A453" s="695" t="s">
        <v>1359</v>
      </c>
      <c r="B453" s="688"/>
      <c r="C453" s="688"/>
      <c r="D453" s="696"/>
      <c r="E453" s="116">
        <v>0</v>
      </c>
      <c r="F453" s="116">
        <v>0</v>
      </c>
      <c r="G453" s="560">
        <v>1</v>
      </c>
      <c r="H453" s="560">
        <v>1</v>
      </c>
      <c r="I453" s="560">
        <v>1</v>
      </c>
      <c r="J453" s="116"/>
      <c r="K453" s="560">
        <v>3</v>
      </c>
      <c r="L453" s="166"/>
    </row>
    <row r="454" spans="1:12" ht="21">
      <c r="A454" s="700" t="s">
        <v>1360</v>
      </c>
      <c r="B454" s="701"/>
      <c r="C454" s="701"/>
      <c r="D454" s="702"/>
      <c r="E454" s="166">
        <v>0</v>
      </c>
      <c r="F454" s="166">
        <v>0</v>
      </c>
      <c r="G454" s="192">
        <f>G444</f>
        <v>250000</v>
      </c>
      <c r="H454" s="192">
        <f>H444</f>
        <v>250000</v>
      </c>
      <c r="I454" s="192">
        <f>I444</f>
        <v>250000</v>
      </c>
      <c r="J454" s="166"/>
      <c r="K454" s="192">
        <f>I454+H454+G454</f>
        <v>750000</v>
      </c>
      <c r="L454" s="166"/>
    </row>
    <row r="455" spans="1:12" ht="21">
      <c r="A455" s="697" t="s">
        <v>1382</v>
      </c>
      <c r="B455" s="698"/>
      <c r="C455" s="698"/>
      <c r="D455" s="699"/>
      <c r="E455" s="576">
        <f aca="true" t="shared" si="0" ref="E455:I456">E453+E424+E290</f>
        <v>0</v>
      </c>
      <c r="F455" s="531">
        <f t="shared" si="0"/>
        <v>6</v>
      </c>
      <c r="G455" s="531">
        <f t="shared" si="0"/>
        <v>5</v>
      </c>
      <c r="H455" s="531">
        <f t="shared" si="0"/>
        <v>66</v>
      </c>
      <c r="I455" s="531">
        <f t="shared" si="0"/>
        <v>21</v>
      </c>
      <c r="J455" s="166"/>
      <c r="K455" s="192">
        <f>I455+H455+G455+F455+E455</f>
        <v>98</v>
      </c>
      <c r="L455" s="166"/>
    </row>
    <row r="456" spans="1:12" ht="21">
      <c r="A456" s="700" t="s">
        <v>1499</v>
      </c>
      <c r="B456" s="701"/>
      <c r="C456" s="701"/>
      <c r="D456" s="702"/>
      <c r="E456" s="576">
        <f t="shared" si="0"/>
        <v>0</v>
      </c>
      <c r="F456" s="510">
        <f t="shared" si="0"/>
        <v>2296000</v>
      </c>
      <c r="G456" s="510">
        <f t="shared" si="0"/>
        <v>3450000</v>
      </c>
      <c r="H456" s="510">
        <f t="shared" si="0"/>
        <v>17400000</v>
      </c>
      <c r="I456" s="510">
        <f t="shared" si="0"/>
        <v>8650000</v>
      </c>
      <c r="J456" s="166"/>
      <c r="K456" s="192">
        <f>SUM(E456:J456)</f>
        <v>31796000</v>
      </c>
      <c r="L456" s="166"/>
    </row>
  </sheetData>
  <sheetProtection/>
  <mergeCells count="34">
    <mergeCell ref="A455:D455"/>
    <mergeCell ref="A456:D456"/>
    <mergeCell ref="A424:D424"/>
    <mergeCell ref="A425:D425"/>
    <mergeCell ref="A291:D291"/>
    <mergeCell ref="A290:D290"/>
    <mergeCell ref="A454:D454"/>
    <mergeCell ref="A300:L300"/>
    <mergeCell ref="E303:I303"/>
    <mergeCell ref="A47:L47"/>
    <mergeCell ref="A453:D453"/>
    <mergeCell ref="A277:L277"/>
    <mergeCell ref="A70:L70"/>
    <mergeCell ref="A185:L185"/>
    <mergeCell ref="A208:L208"/>
    <mergeCell ref="A369:L369"/>
    <mergeCell ref="A392:L392"/>
    <mergeCell ref="E441:I441"/>
    <mergeCell ref="A93:L93"/>
    <mergeCell ref="A1:L1"/>
    <mergeCell ref="A2:L2"/>
    <mergeCell ref="A3:L3"/>
    <mergeCell ref="A8:L8"/>
    <mergeCell ref="A24:L24"/>
    <mergeCell ref="E9:I9"/>
    <mergeCell ref="A116:L116"/>
    <mergeCell ref="A162:L162"/>
    <mergeCell ref="A254:L254"/>
    <mergeCell ref="A415:L415"/>
    <mergeCell ref="A438:L438"/>
    <mergeCell ref="A231:L231"/>
    <mergeCell ref="A323:L323"/>
    <mergeCell ref="A346:L346"/>
    <mergeCell ref="A139:L139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PageLayoutView="0" workbookViewId="0" topLeftCell="A90">
      <selection activeCell="O106" sqref="O106"/>
    </sheetView>
  </sheetViews>
  <sheetFormatPr defaultColWidth="9.140625" defaultRowHeight="12.75"/>
  <cols>
    <col min="1" max="1" width="3.7109375" style="201" customWidth="1"/>
    <col min="2" max="2" width="17.57421875" style="201" customWidth="1"/>
    <col min="3" max="3" width="21.57421875" style="201" customWidth="1"/>
    <col min="4" max="4" width="30.57421875" style="201" customWidth="1"/>
    <col min="5" max="5" width="8.7109375" style="201" customWidth="1"/>
    <col min="6" max="7" width="8.421875" style="201" customWidth="1"/>
    <col min="8" max="8" width="9.7109375" style="201" customWidth="1"/>
    <col min="9" max="10" width="8.7109375" style="201" customWidth="1"/>
    <col min="11" max="11" width="9.8515625" style="201" customWidth="1"/>
    <col min="12" max="12" width="8.140625" style="201" customWidth="1"/>
    <col min="13" max="16384" width="9.140625" style="201" customWidth="1"/>
  </cols>
  <sheetData>
    <row r="1" spans="1:12" ht="12.75">
      <c r="A1" s="707"/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</row>
    <row r="2" spans="1:13" ht="19.5">
      <c r="A2" s="689" t="s">
        <v>1566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3" ht="19.5">
      <c r="A3" s="689" t="s">
        <v>568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</row>
    <row r="4" spans="1:13" ht="19.5">
      <c r="A4" s="689" t="s">
        <v>8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</row>
    <row r="5" spans="1:12" ht="19.5">
      <c r="A5" s="709"/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</row>
    <row r="6" spans="1:12" ht="18.75">
      <c r="A6" s="202" t="s">
        <v>125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52"/>
    </row>
    <row r="7" spans="1:12" ht="18.75">
      <c r="A7" s="202" t="s">
        <v>148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12" ht="18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12" ht="21">
      <c r="A9" s="27" t="s">
        <v>28</v>
      </c>
      <c r="B9" s="203" t="s">
        <v>5</v>
      </c>
      <c r="C9" s="204" t="s">
        <v>11</v>
      </c>
      <c r="D9" s="203" t="s">
        <v>12</v>
      </c>
      <c r="E9" s="717" t="s">
        <v>13</v>
      </c>
      <c r="F9" s="718"/>
      <c r="G9" s="718"/>
      <c r="H9" s="718"/>
      <c r="I9" s="719"/>
      <c r="J9" s="205" t="s">
        <v>14</v>
      </c>
      <c r="K9" s="203" t="s">
        <v>15</v>
      </c>
      <c r="L9" s="206" t="s">
        <v>16</v>
      </c>
    </row>
    <row r="10" spans="1:12" ht="21">
      <c r="A10" s="28"/>
      <c r="B10" s="1"/>
      <c r="C10" s="207"/>
      <c r="D10" s="208" t="s">
        <v>17</v>
      </c>
      <c r="E10" s="209">
        <v>2561</v>
      </c>
      <c r="F10" s="209">
        <v>2562</v>
      </c>
      <c r="G10" s="209">
        <v>2563</v>
      </c>
      <c r="H10" s="209">
        <v>2564</v>
      </c>
      <c r="I10" s="209">
        <v>2565</v>
      </c>
      <c r="J10" s="210"/>
      <c r="K10" s="1"/>
      <c r="L10" s="211"/>
    </row>
    <row r="11" spans="1:12" ht="21">
      <c r="A11" s="8"/>
      <c r="B11" s="2"/>
      <c r="C11" s="212"/>
      <c r="D11" s="213"/>
      <c r="E11" s="17" t="s">
        <v>115</v>
      </c>
      <c r="F11" s="17" t="s">
        <v>115</v>
      </c>
      <c r="G11" s="17" t="s">
        <v>115</v>
      </c>
      <c r="H11" s="17" t="s">
        <v>115</v>
      </c>
      <c r="I11" s="311" t="s">
        <v>115</v>
      </c>
      <c r="J11" s="18" t="s">
        <v>18</v>
      </c>
      <c r="K11" s="2" t="s">
        <v>19</v>
      </c>
      <c r="L11" s="214" t="s">
        <v>20</v>
      </c>
    </row>
    <row r="12" spans="1:12" ht="21">
      <c r="A12" s="27">
        <v>1</v>
      </c>
      <c r="B12" s="30" t="s">
        <v>187</v>
      </c>
      <c r="C12" s="47" t="s">
        <v>191</v>
      </c>
      <c r="D12" s="47" t="s">
        <v>193</v>
      </c>
      <c r="E12" s="59"/>
      <c r="F12" s="59"/>
      <c r="G12" s="59"/>
      <c r="H12" s="59"/>
      <c r="I12" s="59"/>
      <c r="J12" s="60" t="s">
        <v>1522</v>
      </c>
      <c r="K12" s="32" t="s">
        <v>194</v>
      </c>
      <c r="L12" s="56" t="s">
        <v>153</v>
      </c>
    </row>
    <row r="13" spans="1:12" ht="21">
      <c r="A13" s="28"/>
      <c r="B13" s="33" t="s">
        <v>188</v>
      </c>
      <c r="C13" s="49" t="s">
        <v>192</v>
      </c>
      <c r="D13" s="49" t="s">
        <v>444</v>
      </c>
      <c r="E13" s="5"/>
      <c r="F13" s="5"/>
      <c r="G13" s="5">
        <v>30000</v>
      </c>
      <c r="H13" s="5">
        <v>30000</v>
      </c>
      <c r="I13" s="5">
        <v>30000</v>
      </c>
      <c r="J13" s="61" t="s">
        <v>1523</v>
      </c>
      <c r="K13" s="69" t="s">
        <v>195</v>
      </c>
      <c r="L13" s="4" t="s">
        <v>20</v>
      </c>
    </row>
    <row r="14" spans="1:12" ht="21">
      <c r="A14" s="28"/>
      <c r="B14" s="3" t="s">
        <v>189</v>
      </c>
      <c r="C14" s="49"/>
      <c r="D14" s="11" t="s">
        <v>442</v>
      </c>
      <c r="E14" s="5"/>
      <c r="F14" s="5"/>
      <c r="G14" s="5">
        <v>30000</v>
      </c>
      <c r="H14" s="5">
        <v>30000</v>
      </c>
      <c r="I14" s="5">
        <v>30000</v>
      </c>
      <c r="J14" s="49" t="s">
        <v>38</v>
      </c>
      <c r="K14" s="69" t="s">
        <v>196</v>
      </c>
      <c r="L14" s="4" t="s">
        <v>35</v>
      </c>
    </row>
    <row r="15" spans="1:12" ht="21">
      <c r="A15" s="28"/>
      <c r="B15" s="3" t="s">
        <v>190</v>
      </c>
      <c r="C15" s="3"/>
      <c r="D15" s="3" t="s">
        <v>443</v>
      </c>
      <c r="E15" s="5"/>
      <c r="F15" s="5"/>
      <c r="G15" s="5">
        <v>40000</v>
      </c>
      <c r="H15" s="5">
        <v>40000</v>
      </c>
      <c r="I15" s="5">
        <v>40000</v>
      </c>
      <c r="J15" s="3"/>
      <c r="K15" s="69" t="s">
        <v>197</v>
      </c>
      <c r="L15" s="69" t="s">
        <v>445</v>
      </c>
    </row>
    <row r="16" spans="1:12" ht="21">
      <c r="A16" s="29"/>
      <c r="B16" s="31"/>
      <c r="C16" s="6"/>
      <c r="D16" s="31"/>
      <c r="E16" s="31"/>
      <c r="F16" s="4"/>
      <c r="G16" s="4" t="s">
        <v>968</v>
      </c>
      <c r="H16" s="4" t="s">
        <v>968</v>
      </c>
      <c r="I16" s="4" t="s">
        <v>968</v>
      </c>
      <c r="J16" s="405"/>
      <c r="K16" s="31"/>
      <c r="L16" s="406"/>
    </row>
    <row r="17" spans="1:12" ht="21">
      <c r="A17" s="10">
        <f>A12+1</f>
        <v>2</v>
      </c>
      <c r="B17" s="30" t="s">
        <v>945</v>
      </c>
      <c r="C17" s="47" t="s">
        <v>191</v>
      </c>
      <c r="D17" s="30" t="s">
        <v>948</v>
      </c>
      <c r="E17" s="30"/>
      <c r="F17" s="21"/>
      <c r="G17" s="21">
        <v>30000</v>
      </c>
      <c r="H17" s="21">
        <v>30000</v>
      </c>
      <c r="I17" s="21">
        <v>30000</v>
      </c>
      <c r="J17" s="30" t="s">
        <v>4</v>
      </c>
      <c r="K17" s="30" t="s">
        <v>1367</v>
      </c>
      <c r="L17" s="30" t="s">
        <v>153</v>
      </c>
    </row>
    <row r="18" spans="1:12" ht="21">
      <c r="A18" s="11"/>
      <c r="B18" s="33" t="s">
        <v>946</v>
      </c>
      <c r="C18" s="49" t="s">
        <v>192</v>
      </c>
      <c r="D18" s="33" t="s">
        <v>949</v>
      </c>
      <c r="E18" s="33"/>
      <c r="F18" s="4"/>
      <c r="G18" s="4" t="s">
        <v>968</v>
      </c>
      <c r="H18" s="4" t="s">
        <v>968</v>
      </c>
      <c r="I18" s="4" t="s">
        <v>968</v>
      </c>
      <c r="J18" s="33" t="s">
        <v>1524</v>
      </c>
      <c r="K18" s="33" t="s">
        <v>1465</v>
      </c>
      <c r="L18" s="33"/>
    </row>
    <row r="19" spans="1:12" ht="21">
      <c r="A19" s="11"/>
      <c r="B19" s="33" t="s">
        <v>947</v>
      </c>
      <c r="C19" s="49"/>
      <c r="D19" s="33"/>
      <c r="E19" s="33"/>
      <c r="F19" s="33"/>
      <c r="G19" s="4"/>
      <c r="H19" s="33"/>
      <c r="I19" s="33"/>
      <c r="J19" s="33" t="s">
        <v>24</v>
      </c>
      <c r="K19" s="33" t="s">
        <v>405</v>
      </c>
      <c r="L19" s="33"/>
    </row>
    <row r="20" spans="1:12" ht="21">
      <c r="A20" s="8"/>
      <c r="B20" s="31" t="s">
        <v>950</v>
      </c>
      <c r="C20" s="6"/>
      <c r="D20" s="31"/>
      <c r="E20" s="31"/>
      <c r="F20" s="31"/>
      <c r="G20" s="57"/>
      <c r="H20" s="31"/>
      <c r="I20" s="31"/>
      <c r="J20" s="31"/>
      <c r="K20" s="31"/>
      <c r="L20" s="31"/>
    </row>
    <row r="21" spans="1:12" ht="21">
      <c r="A21" s="10">
        <f>A17+1</f>
        <v>3</v>
      </c>
      <c r="B21" s="30" t="s">
        <v>963</v>
      </c>
      <c r="C21" s="47" t="s">
        <v>965</v>
      </c>
      <c r="D21" s="30" t="s">
        <v>967</v>
      </c>
      <c r="E21" s="30"/>
      <c r="F21" s="21"/>
      <c r="G21" s="21">
        <v>150000</v>
      </c>
      <c r="H21" s="21">
        <v>150000</v>
      </c>
      <c r="I21" s="21">
        <v>150000</v>
      </c>
      <c r="J21" s="30" t="s">
        <v>4</v>
      </c>
      <c r="K21" s="30" t="s">
        <v>956</v>
      </c>
      <c r="L21" s="30" t="s">
        <v>153</v>
      </c>
    </row>
    <row r="22" spans="1:12" ht="21">
      <c r="A22" s="11"/>
      <c r="B22" s="33" t="s">
        <v>964</v>
      </c>
      <c r="C22" s="49" t="s">
        <v>966</v>
      </c>
      <c r="D22" s="33"/>
      <c r="E22" s="33"/>
      <c r="F22" s="4"/>
      <c r="G22" s="4" t="s">
        <v>968</v>
      </c>
      <c r="H22" s="4" t="s">
        <v>968</v>
      </c>
      <c r="I22" s="4" t="s">
        <v>968</v>
      </c>
      <c r="J22" s="33" t="s">
        <v>1525</v>
      </c>
      <c r="K22" s="33" t="s">
        <v>1368</v>
      </c>
      <c r="L22" s="33"/>
    </row>
    <row r="23" spans="1:12" ht="21">
      <c r="A23" s="11"/>
      <c r="B23" s="33"/>
      <c r="C23" s="49"/>
      <c r="D23" s="33"/>
      <c r="E23" s="33"/>
      <c r="F23" s="33"/>
      <c r="G23" s="4"/>
      <c r="H23" s="33"/>
      <c r="I23" s="33"/>
      <c r="J23" s="33" t="s">
        <v>1526</v>
      </c>
      <c r="K23" s="33" t="s">
        <v>1369</v>
      </c>
      <c r="L23" s="33"/>
    </row>
    <row r="24" spans="1:12" ht="21">
      <c r="A24" s="8"/>
      <c r="B24" s="31"/>
      <c r="C24" s="6"/>
      <c r="D24" s="31"/>
      <c r="E24" s="31"/>
      <c r="F24" s="31"/>
      <c r="G24" s="57"/>
      <c r="H24" s="31"/>
      <c r="I24" s="31"/>
      <c r="J24" s="31" t="s">
        <v>24</v>
      </c>
      <c r="K24" s="31"/>
      <c r="L24" s="31"/>
    </row>
    <row r="25" spans="6:9" ht="13.5">
      <c r="F25" s="507"/>
      <c r="G25" s="551">
        <f>G21+G17</f>
        <v>180000</v>
      </c>
      <c r="H25" s="551">
        <f>H15+H14+H13</f>
        <v>100000</v>
      </c>
      <c r="I25" s="551">
        <f>I15+I14+I13</f>
        <v>100000</v>
      </c>
    </row>
    <row r="28" spans="1:12" ht="21">
      <c r="A28" s="9"/>
      <c r="B28" s="34"/>
      <c r="C28" s="38"/>
      <c r="D28" s="34"/>
      <c r="E28" s="34"/>
      <c r="F28" s="34"/>
      <c r="G28" s="34"/>
      <c r="H28" s="45"/>
      <c r="I28" s="45"/>
      <c r="J28" s="44"/>
      <c r="K28" s="34"/>
      <c r="L28" s="215"/>
    </row>
    <row r="29" spans="1:12" ht="21">
      <c r="A29" s="716">
        <f>'ยุทธ 1 02'!A438:L438+2</f>
        <v>38</v>
      </c>
      <c r="B29" s="716"/>
      <c r="C29" s="716"/>
      <c r="D29" s="716"/>
      <c r="E29" s="716"/>
      <c r="F29" s="716"/>
      <c r="G29" s="716"/>
      <c r="H29" s="716"/>
      <c r="I29" s="716"/>
      <c r="J29" s="716"/>
      <c r="K29" s="716"/>
      <c r="L29" s="716"/>
    </row>
    <row r="30" spans="1:12" ht="21">
      <c r="A30" s="10">
        <f>A21+1</f>
        <v>4</v>
      </c>
      <c r="B30" s="30" t="s">
        <v>963</v>
      </c>
      <c r="C30" s="47" t="s">
        <v>965</v>
      </c>
      <c r="D30" s="30" t="s">
        <v>1029</v>
      </c>
      <c r="E30" s="30"/>
      <c r="F30" s="30"/>
      <c r="G30" s="21"/>
      <c r="H30" s="21">
        <v>150000</v>
      </c>
      <c r="I30" s="409"/>
      <c r="J30" s="670" t="s">
        <v>4</v>
      </c>
      <c r="K30" s="30" t="s">
        <v>956</v>
      </c>
      <c r="L30" s="402" t="s">
        <v>153</v>
      </c>
    </row>
    <row r="31" spans="1:12" ht="21">
      <c r="A31" s="11"/>
      <c r="B31" s="33" t="s">
        <v>1627</v>
      </c>
      <c r="C31" s="49" t="s">
        <v>966</v>
      </c>
      <c r="D31" s="33"/>
      <c r="E31" s="33"/>
      <c r="F31" s="33"/>
      <c r="G31" s="4"/>
      <c r="H31" s="4" t="s">
        <v>968</v>
      </c>
      <c r="I31" s="410"/>
      <c r="J31" s="671" t="s">
        <v>1525</v>
      </c>
      <c r="K31" s="33" t="s">
        <v>1368</v>
      </c>
      <c r="L31" s="403"/>
    </row>
    <row r="32" spans="1:12" ht="21">
      <c r="A32" s="11"/>
      <c r="B32" s="33" t="s">
        <v>1628</v>
      </c>
      <c r="C32" s="49"/>
      <c r="D32" s="33"/>
      <c r="E32" s="33"/>
      <c r="F32" s="33"/>
      <c r="G32" s="4"/>
      <c r="H32" s="4"/>
      <c r="I32" s="410"/>
      <c r="J32" s="671" t="s">
        <v>1526</v>
      </c>
      <c r="K32" s="33" t="s">
        <v>1369</v>
      </c>
      <c r="L32" s="403"/>
    </row>
    <row r="33" spans="1:12" ht="21">
      <c r="A33" s="8"/>
      <c r="B33" s="31"/>
      <c r="C33" s="6"/>
      <c r="D33" s="31"/>
      <c r="E33" s="31"/>
      <c r="F33" s="31"/>
      <c r="G33" s="31"/>
      <c r="H33" s="31"/>
      <c r="I33" s="53"/>
      <c r="J33" s="672" t="s">
        <v>24</v>
      </c>
      <c r="K33" s="31"/>
      <c r="L33" s="411"/>
    </row>
    <row r="34" spans="1:12" ht="21">
      <c r="A34" s="10">
        <f>A30+1</f>
        <v>5</v>
      </c>
      <c r="B34" s="30" t="s">
        <v>1629</v>
      </c>
      <c r="C34" s="47" t="s">
        <v>1151</v>
      </c>
      <c r="D34" s="30" t="s">
        <v>1641</v>
      </c>
      <c r="E34" s="30"/>
      <c r="F34" s="30"/>
      <c r="G34" s="21">
        <v>40000</v>
      </c>
      <c r="H34" s="21"/>
      <c r="I34" s="409"/>
      <c r="J34" s="670" t="s">
        <v>1634</v>
      </c>
      <c r="K34" s="30" t="s">
        <v>52</v>
      </c>
      <c r="L34" s="402" t="s">
        <v>153</v>
      </c>
    </row>
    <row r="35" spans="1:12" ht="21">
      <c r="A35" s="11"/>
      <c r="B35" s="33" t="s">
        <v>1630</v>
      </c>
      <c r="C35" s="49" t="s">
        <v>1633</v>
      </c>
      <c r="D35" s="33"/>
      <c r="E35" s="33"/>
      <c r="F35" s="33"/>
      <c r="G35" s="4" t="s">
        <v>968</v>
      </c>
      <c r="H35" s="4"/>
      <c r="I35" s="410"/>
      <c r="J35" s="671" t="s">
        <v>1635</v>
      </c>
      <c r="K35" s="33" t="s">
        <v>1638</v>
      </c>
      <c r="L35" s="403"/>
    </row>
    <row r="36" spans="1:12" ht="21">
      <c r="A36" s="11"/>
      <c r="B36" s="33" t="s">
        <v>1631</v>
      </c>
      <c r="C36" s="49"/>
      <c r="D36" s="33"/>
      <c r="E36" s="33"/>
      <c r="F36" s="33"/>
      <c r="G36" s="4"/>
      <c r="H36" s="4"/>
      <c r="I36" s="410"/>
      <c r="J36" s="671" t="s">
        <v>1636</v>
      </c>
      <c r="K36" s="33" t="s">
        <v>1639</v>
      </c>
      <c r="L36" s="403"/>
    </row>
    <row r="37" spans="1:12" ht="21">
      <c r="A37" s="8"/>
      <c r="B37" s="31" t="s">
        <v>1632</v>
      </c>
      <c r="C37" s="6"/>
      <c r="D37" s="31"/>
      <c r="E37" s="31"/>
      <c r="F37" s="31"/>
      <c r="G37" s="483"/>
      <c r="H37" s="483"/>
      <c r="I37" s="53"/>
      <c r="J37" s="672" t="s">
        <v>1637</v>
      </c>
      <c r="K37" s="31" t="s">
        <v>1640</v>
      </c>
      <c r="L37" s="411"/>
    </row>
    <row r="38" spans="1:12" ht="21">
      <c r="A38" s="10">
        <f>A34+1</f>
        <v>6</v>
      </c>
      <c r="B38" s="30" t="s">
        <v>1642</v>
      </c>
      <c r="C38" s="47" t="s">
        <v>1643</v>
      </c>
      <c r="D38" s="30" t="s">
        <v>1646</v>
      </c>
      <c r="E38" s="30"/>
      <c r="F38" s="30"/>
      <c r="G38" s="21">
        <v>10000</v>
      </c>
      <c r="H38" s="21"/>
      <c r="I38" s="409"/>
      <c r="J38" s="30" t="s">
        <v>1647</v>
      </c>
      <c r="K38" s="30" t="s">
        <v>1649</v>
      </c>
      <c r="L38" s="402" t="s">
        <v>153</v>
      </c>
    </row>
    <row r="39" spans="1:12" ht="21">
      <c r="A39" s="11"/>
      <c r="B39" s="33"/>
      <c r="C39" s="49" t="s">
        <v>1644</v>
      </c>
      <c r="D39" s="33" t="s">
        <v>1645</v>
      </c>
      <c r="E39" s="33"/>
      <c r="F39" s="33"/>
      <c r="G39" s="4" t="s">
        <v>968</v>
      </c>
      <c r="H39" s="4"/>
      <c r="I39" s="410"/>
      <c r="J39" s="33" t="s">
        <v>1648</v>
      </c>
      <c r="K39" s="33" t="s">
        <v>1638</v>
      </c>
      <c r="L39" s="403"/>
    </row>
    <row r="40" spans="1:12" ht="21">
      <c r="A40" s="8"/>
      <c r="B40" s="31"/>
      <c r="C40" s="6" t="s">
        <v>1645</v>
      </c>
      <c r="D40" s="31"/>
      <c r="E40" s="31"/>
      <c r="F40" s="31"/>
      <c r="G40" s="483">
        <f>G29</f>
        <v>0</v>
      </c>
      <c r="H40" s="483"/>
      <c r="I40" s="53"/>
      <c r="J40" s="31"/>
      <c r="K40" s="31" t="s">
        <v>1650</v>
      </c>
      <c r="L40" s="411"/>
    </row>
    <row r="41" spans="1:12" ht="21">
      <c r="A41" s="10">
        <f>A38+1</f>
        <v>7</v>
      </c>
      <c r="B41" s="313" t="s">
        <v>1653</v>
      </c>
      <c r="C41" s="47" t="s">
        <v>1657</v>
      </c>
      <c r="D41" s="30" t="s">
        <v>1668</v>
      </c>
      <c r="E41" s="30"/>
      <c r="F41" s="30"/>
      <c r="G41" s="21">
        <v>40000</v>
      </c>
      <c r="H41" s="21"/>
      <c r="I41" s="409"/>
      <c r="J41" s="30" t="s">
        <v>1659</v>
      </c>
      <c r="K41" s="30" t="s">
        <v>52</v>
      </c>
      <c r="L41" s="402" t="s">
        <v>153</v>
      </c>
    </row>
    <row r="42" spans="1:12" ht="20.25">
      <c r="A42" s="673"/>
      <c r="B42" s="313" t="s">
        <v>1655</v>
      </c>
      <c r="C42" s="49" t="s">
        <v>1658</v>
      </c>
      <c r="D42" s="33"/>
      <c r="E42" s="33"/>
      <c r="F42" s="33"/>
      <c r="G42" s="4" t="s">
        <v>968</v>
      </c>
      <c r="H42" s="4"/>
      <c r="I42" s="410"/>
      <c r="J42" s="33" t="s">
        <v>1660</v>
      </c>
      <c r="K42" s="33" t="s">
        <v>1638</v>
      </c>
      <c r="L42" s="403"/>
    </row>
    <row r="43" spans="1:12" ht="20.25">
      <c r="A43" s="316"/>
      <c r="B43" s="313" t="s">
        <v>1656</v>
      </c>
      <c r="C43" s="6"/>
      <c r="D43" s="31"/>
      <c r="E43" s="31"/>
      <c r="F43" s="31"/>
      <c r="G43" s="483">
        <f>G33</f>
        <v>0</v>
      </c>
      <c r="H43" s="483"/>
      <c r="I43" s="53"/>
      <c r="J43" s="31" t="s">
        <v>1661</v>
      </c>
      <c r="K43" s="31" t="s">
        <v>1654</v>
      </c>
      <c r="L43" s="411"/>
    </row>
    <row r="44" spans="1:12" ht="21">
      <c r="A44" s="10">
        <f>A41+1</f>
        <v>8</v>
      </c>
      <c r="B44" s="30" t="s">
        <v>1651</v>
      </c>
      <c r="C44" s="47" t="s">
        <v>1665</v>
      </c>
      <c r="D44" s="30" t="s">
        <v>1667</v>
      </c>
      <c r="E44" s="30"/>
      <c r="F44" s="30"/>
      <c r="G44" s="21">
        <v>15000</v>
      </c>
      <c r="H44" s="21"/>
      <c r="I44" s="409"/>
      <c r="J44" s="30" t="s">
        <v>1662</v>
      </c>
      <c r="K44" s="30" t="s">
        <v>52</v>
      </c>
      <c r="L44" s="402" t="s">
        <v>153</v>
      </c>
    </row>
    <row r="45" spans="1:12" ht="21">
      <c r="A45" s="11"/>
      <c r="B45" s="33"/>
      <c r="C45" s="49" t="s">
        <v>1666</v>
      </c>
      <c r="D45" s="33" t="s">
        <v>1299</v>
      </c>
      <c r="E45" s="33"/>
      <c r="F45" s="33"/>
      <c r="G45" s="4" t="s">
        <v>968</v>
      </c>
      <c r="H45" s="25"/>
      <c r="I45" s="410"/>
      <c r="J45" s="33" t="s">
        <v>1663</v>
      </c>
      <c r="K45" s="33" t="s">
        <v>1661</v>
      </c>
      <c r="L45" s="403"/>
    </row>
    <row r="46" spans="1:12" ht="21">
      <c r="A46" s="8"/>
      <c r="B46" s="31"/>
      <c r="C46" s="667"/>
      <c r="D46" s="31"/>
      <c r="E46" s="31"/>
      <c r="F46" s="31"/>
      <c r="G46" s="483">
        <f>G36</f>
        <v>0</v>
      </c>
      <c r="H46" s="23"/>
      <c r="I46" s="668"/>
      <c r="J46" s="31" t="s">
        <v>1664</v>
      </c>
      <c r="K46" s="31"/>
      <c r="L46" s="669"/>
    </row>
    <row r="47" spans="1:12" ht="21">
      <c r="A47" s="10">
        <f>A44+1</f>
        <v>9</v>
      </c>
      <c r="B47" s="30" t="s">
        <v>1652</v>
      </c>
      <c r="C47" s="47" t="s">
        <v>1669</v>
      </c>
      <c r="D47" s="30"/>
      <c r="E47" s="30"/>
      <c r="F47" s="30"/>
      <c r="G47" s="21">
        <v>40000</v>
      </c>
      <c r="H47" s="21"/>
      <c r="I47" s="409"/>
      <c r="J47" s="30" t="s">
        <v>1662</v>
      </c>
      <c r="K47" s="30" t="s">
        <v>52</v>
      </c>
      <c r="L47" s="402" t="s">
        <v>153</v>
      </c>
    </row>
    <row r="48" spans="1:12" ht="21">
      <c r="A48" s="11"/>
      <c r="B48" s="33"/>
      <c r="C48" s="49"/>
      <c r="D48" s="33"/>
      <c r="E48" s="33"/>
      <c r="F48" s="33"/>
      <c r="G48" s="25" t="s">
        <v>968</v>
      </c>
      <c r="H48" s="25"/>
      <c r="I48" s="410"/>
      <c r="J48" s="33" t="s">
        <v>1663</v>
      </c>
      <c r="K48" s="33" t="s">
        <v>1670</v>
      </c>
      <c r="L48" s="403"/>
    </row>
    <row r="49" spans="1:12" ht="21">
      <c r="A49" s="8"/>
      <c r="B49" s="31"/>
      <c r="C49" s="667"/>
      <c r="D49" s="31"/>
      <c r="E49" s="31"/>
      <c r="F49" s="31"/>
      <c r="G49" s="23"/>
      <c r="H49" s="23"/>
      <c r="I49" s="668"/>
      <c r="J49" s="31" t="s">
        <v>1664</v>
      </c>
      <c r="K49" s="31" t="s">
        <v>1671</v>
      </c>
      <c r="L49" s="669"/>
    </row>
    <row r="50" spans="1:12" ht="21">
      <c r="A50" s="10"/>
      <c r="B50" s="30"/>
      <c r="C50" s="47"/>
      <c r="D50" s="30"/>
      <c r="E50" s="30"/>
      <c r="F50" s="30"/>
      <c r="G50" s="21"/>
      <c r="H50" s="21"/>
      <c r="I50" s="409"/>
      <c r="J50" s="30"/>
      <c r="K50" s="30"/>
      <c r="L50" s="402"/>
    </row>
    <row r="51" spans="1:12" ht="21">
      <c r="A51" s="8"/>
      <c r="B51" s="31"/>
      <c r="C51" s="667"/>
      <c r="D51" s="31"/>
      <c r="E51" s="31"/>
      <c r="F51" s="31"/>
      <c r="G51" s="23"/>
      <c r="H51" s="23"/>
      <c r="I51" s="668"/>
      <c r="J51" s="31"/>
      <c r="K51" s="31"/>
      <c r="L51" s="669"/>
    </row>
    <row r="52" spans="1:12" ht="21">
      <c r="A52" s="710" t="s">
        <v>1354</v>
      </c>
      <c r="B52" s="711"/>
      <c r="C52" s="711"/>
      <c r="D52" s="712"/>
      <c r="E52" s="476">
        <v>0</v>
      </c>
      <c r="F52" s="476">
        <v>0</v>
      </c>
      <c r="G52" s="476">
        <v>8</v>
      </c>
      <c r="H52" s="477">
        <v>4</v>
      </c>
      <c r="I52" s="477">
        <v>3</v>
      </c>
      <c r="J52" s="480"/>
      <c r="K52" s="482">
        <f>H52+G52+I52</f>
        <v>15</v>
      </c>
      <c r="L52" s="481"/>
    </row>
    <row r="53" spans="1:12" ht="21">
      <c r="A53" s="713" t="s">
        <v>1355</v>
      </c>
      <c r="B53" s="714"/>
      <c r="C53" s="714"/>
      <c r="D53" s="715"/>
      <c r="E53" s="476">
        <v>0</v>
      </c>
      <c r="F53" s="476">
        <v>0</v>
      </c>
      <c r="G53" s="482">
        <f>G47+G44+G41+G38+G34+G25</f>
        <v>325000</v>
      </c>
      <c r="H53" s="482">
        <f>H47+H44+H41+H38+H34+H25</f>
        <v>100000</v>
      </c>
      <c r="I53" s="482">
        <f>I47+I44+I41+I38+I34+I25</f>
        <v>100000</v>
      </c>
      <c r="J53" s="480"/>
      <c r="K53" s="482">
        <f>H53+G53+I53</f>
        <v>525000</v>
      </c>
      <c r="L53" s="481"/>
    </row>
    <row r="54" spans="1:12" ht="21">
      <c r="A54" s="40"/>
      <c r="B54" s="40"/>
      <c r="C54" s="40"/>
      <c r="D54" s="40"/>
      <c r="E54" s="34"/>
      <c r="F54" s="34"/>
      <c r="G54" s="674"/>
      <c r="H54" s="45"/>
      <c r="I54" s="45"/>
      <c r="J54" s="44"/>
      <c r="K54" s="674"/>
      <c r="L54" s="215"/>
    </row>
    <row r="55" spans="1:12" ht="21">
      <c r="A55" s="708">
        <f>A29+1</f>
        <v>39</v>
      </c>
      <c r="B55" s="708"/>
      <c r="C55" s="708"/>
      <c r="D55" s="708"/>
      <c r="E55" s="708"/>
      <c r="F55" s="708"/>
      <c r="G55" s="708"/>
      <c r="H55" s="708"/>
      <c r="I55" s="708"/>
      <c r="J55" s="708"/>
      <c r="K55" s="708"/>
      <c r="L55" s="708"/>
    </row>
    <row r="56" spans="1:12" ht="18.75">
      <c r="A56" s="202" t="s">
        <v>147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</row>
    <row r="57" spans="1:12" ht="18.75">
      <c r="A57" s="202" t="s">
        <v>151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</row>
    <row r="58" spans="1:12" ht="21">
      <c r="A58" s="56">
        <v>1</v>
      </c>
      <c r="B58" s="19" t="s">
        <v>407</v>
      </c>
      <c r="C58" s="19" t="s">
        <v>408</v>
      </c>
      <c r="D58" s="19" t="s">
        <v>412</v>
      </c>
      <c r="E58" s="42"/>
      <c r="F58" s="21"/>
      <c r="G58" s="42"/>
      <c r="H58" s="42">
        <v>180000</v>
      </c>
      <c r="I58" s="42"/>
      <c r="J58" s="264" t="s">
        <v>4</v>
      </c>
      <c r="K58" s="216" t="s">
        <v>414</v>
      </c>
      <c r="L58" s="60" t="s">
        <v>20</v>
      </c>
    </row>
    <row r="59" spans="1:12" ht="18.75">
      <c r="A59" s="4"/>
      <c r="B59" s="3" t="s">
        <v>491</v>
      </c>
      <c r="C59" s="3" t="s">
        <v>409</v>
      </c>
      <c r="D59" s="3" t="s">
        <v>413</v>
      </c>
      <c r="E59" s="25"/>
      <c r="F59" s="25"/>
      <c r="G59" s="25"/>
      <c r="H59" s="25" t="s">
        <v>33</v>
      </c>
      <c r="I59" s="25"/>
      <c r="J59" s="25" t="s">
        <v>1294</v>
      </c>
      <c r="K59" s="217" t="s">
        <v>415</v>
      </c>
      <c r="L59" s="61" t="s">
        <v>40</v>
      </c>
    </row>
    <row r="60" spans="1:12" ht="18.75">
      <c r="A60" s="4"/>
      <c r="B60" s="3"/>
      <c r="C60" s="3" t="s">
        <v>410</v>
      </c>
      <c r="D60" s="3"/>
      <c r="E60" s="5"/>
      <c r="F60" s="25"/>
      <c r="G60" s="5"/>
      <c r="H60" s="5"/>
      <c r="I60" s="5"/>
      <c r="J60" s="25" t="s">
        <v>1527</v>
      </c>
      <c r="K60" s="217" t="s">
        <v>416</v>
      </c>
      <c r="L60" s="61"/>
    </row>
    <row r="61" spans="1:12" ht="18.75">
      <c r="A61" s="57"/>
      <c r="B61" s="6"/>
      <c r="C61" s="6" t="s">
        <v>411</v>
      </c>
      <c r="D61" s="6"/>
      <c r="E61" s="58"/>
      <c r="F61" s="23"/>
      <c r="G61" s="23"/>
      <c r="H61" s="23"/>
      <c r="I61" s="23"/>
      <c r="J61" s="23" t="s">
        <v>1518</v>
      </c>
      <c r="K61" s="218" t="s">
        <v>417</v>
      </c>
      <c r="L61" s="61"/>
    </row>
    <row r="62" spans="1:12" ht="21">
      <c r="A62" s="56">
        <f>A58+1</f>
        <v>2</v>
      </c>
      <c r="B62" s="19" t="s">
        <v>418</v>
      </c>
      <c r="C62" s="19" t="s">
        <v>420</v>
      </c>
      <c r="D62" s="19" t="s">
        <v>428</v>
      </c>
      <c r="E62" s="42"/>
      <c r="F62" s="21"/>
      <c r="G62" s="42"/>
      <c r="H62" s="42">
        <v>180000</v>
      </c>
      <c r="I62" s="42"/>
      <c r="J62" s="264" t="s">
        <v>4</v>
      </c>
      <c r="K62" s="222" t="s">
        <v>429</v>
      </c>
      <c r="L62" s="60" t="s">
        <v>20</v>
      </c>
    </row>
    <row r="63" spans="1:12" ht="18.75">
      <c r="A63" s="4"/>
      <c r="B63" s="3" t="s">
        <v>419</v>
      </c>
      <c r="C63" s="3" t="s">
        <v>421</v>
      </c>
      <c r="D63" s="3"/>
      <c r="E63" s="25"/>
      <c r="F63" s="25"/>
      <c r="G63" s="25"/>
      <c r="H63" s="25" t="s">
        <v>33</v>
      </c>
      <c r="I63" s="25"/>
      <c r="J63" s="596" t="s">
        <v>419</v>
      </c>
      <c r="K63" s="223" t="s">
        <v>430</v>
      </c>
      <c r="L63" s="61" t="s">
        <v>40</v>
      </c>
    </row>
    <row r="64" spans="1:12" ht="18.75">
      <c r="A64" s="4"/>
      <c r="B64" s="3"/>
      <c r="C64" s="3"/>
      <c r="D64" s="3"/>
      <c r="E64" s="5"/>
      <c r="F64" s="25"/>
      <c r="G64" s="5"/>
      <c r="H64" s="5"/>
      <c r="I64" s="5"/>
      <c r="J64" s="25" t="s">
        <v>24</v>
      </c>
      <c r="K64" s="223" t="s">
        <v>431</v>
      </c>
      <c r="L64" s="61"/>
    </row>
    <row r="65" spans="1:12" ht="18.75">
      <c r="A65" s="57"/>
      <c r="B65" s="6"/>
      <c r="C65" s="6"/>
      <c r="D65" s="6"/>
      <c r="E65" s="58"/>
      <c r="F65" s="23"/>
      <c r="G65" s="23"/>
      <c r="H65" s="23"/>
      <c r="I65" s="23"/>
      <c r="J65" s="23"/>
      <c r="K65" s="265"/>
      <c r="L65" s="266"/>
    </row>
    <row r="66" spans="1:12" ht="21">
      <c r="A66" s="56">
        <f>A62+1</f>
        <v>3</v>
      </c>
      <c r="B66" s="19" t="s">
        <v>422</v>
      </c>
      <c r="C66" s="43" t="s">
        <v>425</v>
      </c>
      <c r="D66" s="19" t="s">
        <v>435</v>
      </c>
      <c r="E66" s="42"/>
      <c r="F66" s="21"/>
      <c r="G66" s="42"/>
      <c r="H66" s="42">
        <v>180000</v>
      </c>
      <c r="I66" s="42"/>
      <c r="J66" s="264" t="s">
        <v>4</v>
      </c>
      <c r="K66" s="219" t="s">
        <v>432</v>
      </c>
      <c r="L66" s="60" t="s">
        <v>20</v>
      </c>
    </row>
    <row r="67" spans="1:12" ht="18.75">
      <c r="A67" s="4"/>
      <c r="B67" s="3" t="s">
        <v>423</v>
      </c>
      <c r="C67" s="54" t="s">
        <v>426</v>
      </c>
      <c r="D67" s="3"/>
      <c r="E67" s="25"/>
      <c r="F67" s="407"/>
      <c r="G67" s="25"/>
      <c r="H67" s="25" t="s">
        <v>33</v>
      </c>
      <c r="I67" s="25"/>
      <c r="J67" s="25" t="s">
        <v>1528</v>
      </c>
      <c r="K67" s="220" t="s">
        <v>433</v>
      </c>
      <c r="L67" s="61" t="s">
        <v>40</v>
      </c>
    </row>
    <row r="68" spans="1:12" ht="18.75">
      <c r="A68" s="4"/>
      <c r="B68" s="3" t="s">
        <v>424</v>
      </c>
      <c r="C68" s="54" t="s">
        <v>427</v>
      </c>
      <c r="D68" s="3"/>
      <c r="E68" s="5"/>
      <c r="F68" s="25"/>
      <c r="G68" s="5"/>
      <c r="H68" s="5"/>
      <c r="I68" s="5"/>
      <c r="J68" s="25" t="s">
        <v>24</v>
      </c>
      <c r="K68" s="220" t="s">
        <v>434</v>
      </c>
      <c r="L68" s="61"/>
    </row>
    <row r="69" spans="1:12" ht="18.75">
      <c r="A69" s="57"/>
      <c r="B69" s="6"/>
      <c r="C69" s="55"/>
      <c r="D69" s="6"/>
      <c r="E69" s="58"/>
      <c r="F69" s="23"/>
      <c r="G69" s="23"/>
      <c r="H69" s="23"/>
      <c r="I69" s="23"/>
      <c r="J69" s="23"/>
      <c r="K69" s="221"/>
      <c r="L69" s="57"/>
    </row>
    <row r="70" spans="1:12" s="7" customFormat="1" ht="21">
      <c r="A70" s="56">
        <f>A66+1</f>
        <v>4</v>
      </c>
      <c r="B70" s="19" t="s">
        <v>951</v>
      </c>
      <c r="C70" s="43" t="s">
        <v>952</v>
      </c>
      <c r="D70" s="19" t="s">
        <v>953</v>
      </c>
      <c r="E70" s="42"/>
      <c r="F70" s="21"/>
      <c r="G70" s="42">
        <v>20000</v>
      </c>
      <c r="H70" s="42"/>
      <c r="I70" s="42"/>
      <c r="J70" s="264" t="s">
        <v>4</v>
      </c>
      <c r="K70" s="219" t="s">
        <v>956</v>
      </c>
      <c r="L70" s="60" t="s">
        <v>20</v>
      </c>
    </row>
    <row r="71" spans="1:12" s="7" customFormat="1" ht="21">
      <c r="A71" s="4"/>
      <c r="B71" s="3" t="s">
        <v>954</v>
      </c>
      <c r="C71" s="54"/>
      <c r="D71" s="3"/>
      <c r="E71" s="25"/>
      <c r="F71" s="25"/>
      <c r="G71" s="407" t="s">
        <v>33</v>
      </c>
      <c r="H71" s="25"/>
      <c r="I71" s="25"/>
      <c r="J71" s="25" t="s">
        <v>1529</v>
      </c>
      <c r="K71" s="220" t="s">
        <v>957</v>
      </c>
      <c r="L71" s="61" t="s">
        <v>40</v>
      </c>
    </row>
    <row r="72" spans="1:12" s="7" customFormat="1" ht="21">
      <c r="A72" s="4"/>
      <c r="B72" s="3"/>
      <c r="C72" s="54"/>
      <c r="D72" s="3"/>
      <c r="E72" s="5"/>
      <c r="F72" s="25"/>
      <c r="G72" s="5"/>
      <c r="H72" s="5"/>
      <c r="I72" s="5"/>
      <c r="J72" s="25" t="s">
        <v>24</v>
      </c>
      <c r="K72" s="220" t="s">
        <v>958</v>
      </c>
      <c r="L72" s="61"/>
    </row>
    <row r="73" spans="1:12" s="7" customFormat="1" ht="21">
      <c r="A73" s="57"/>
      <c r="B73" s="6"/>
      <c r="C73" s="55"/>
      <c r="D73" s="6"/>
      <c r="E73" s="58"/>
      <c r="F73" s="23"/>
      <c r="G73" s="23"/>
      <c r="H73" s="23"/>
      <c r="I73" s="23"/>
      <c r="J73" s="23"/>
      <c r="K73" s="221"/>
      <c r="L73" s="57"/>
    </row>
    <row r="74" spans="1:12" s="7" customFormat="1" ht="21">
      <c r="A74" s="56">
        <f>A70+1</f>
        <v>5</v>
      </c>
      <c r="B74" s="19" t="s">
        <v>959</v>
      </c>
      <c r="C74" s="43" t="s">
        <v>960</v>
      </c>
      <c r="D74" s="19" t="s">
        <v>961</v>
      </c>
      <c r="E74" s="42"/>
      <c r="F74" s="21"/>
      <c r="G74" s="42"/>
      <c r="H74" s="42">
        <v>150000</v>
      </c>
      <c r="I74" s="42"/>
      <c r="J74" s="264" t="s">
        <v>4</v>
      </c>
      <c r="K74" s="219" t="s">
        <v>970</v>
      </c>
      <c r="L74" s="60" t="s">
        <v>20</v>
      </c>
    </row>
    <row r="75" spans="1:12" s="7" customFormat="1" ht="21">
      <c r="A75" s="4"/>
      <c r="B75" s="3" t="s">
        <v>962</v>
      </c>
      <c r="C75" s="54"/>
      <c r="D75" s="3"/>
      <c r="E75" s="25"/>
      <c r="F75" s="25"/>
      <c r="G75" s="25"/>
      <c r="H75" s="407" t="s">
        <v>33</v>
      </c>
      <c r="I75" s="25"/>
      <c r="J75" s="25" t="s">
        <v>1530</v>
      </c>
      <c r="K75" s="220" t="s">
        <v>971</v>
      </c>
      <c r="L75" s="61" t="s">
        <v>40</v>
      </c>
    </row>
    <row r="76" spans="1:12" s="7" customFormat="1" ht="21">
      <c r="A76" s="4"/>
      <c r="B76" s="3"/>
      <c r="C76" s="54"/>
      <c r="D76" s="3"/>
      <c r="E76" s="5"/>
      <c r="F76" s="25"/>
      <c r="G76" s="5"/>
      <c r="H76" s="5"/>
      <c r="I76" s="5"/>
      <c r="J76" s="25" t="s">
        <v>1531</v>
      </c>
      <c r="K76" s="220" t="s">
        <v>972</v>
      </c>
      <c r="L76" s="61"/>
    </row>
    <row r="77" spans="1:12" s="7" customFormat="1" ht="21">
      <c r="A77" s="50">
        <f>A74+1</f>
        <v>6</v>
      </c>
      <c r="B77" s="19" t="s">
        <v>959</v>
      </c>
      <c r="C77" s="37" t="s">
        <v>960</v>
      </c>
      <c r="D77" s="19" t="s">
        <v>969</v>
      </c>
      <c r="E77" s="408"/>
      <c r="F77" s="21"/>
      <c r="G77" s="408"/>
      <c r="H77" s="42">
        <v>150000</v>
      </c>
      <c r="I77" s="408"/>
      <c r="J77" s="264" t="s">
        <v>4</v>
      </c>
      <c r="K77" s="219" t="s">
        <v>970</v>
      </c>
      <c r="L77" s="60" t="s">
        <v>20</v>
      </c>
    </row>
    <row r="78" spans="1:12" s="7" customFormat="1" ht="21">
      <c r="A78" s="51"/>
      <c r="B78" s="3" t="s">
        <v>603</v>
      </c>
      <c r="C78" s="38"/>
      <c r="D78" s="3"/>
      <c r="E78" s="45"/>
      <c r="F78" s="25"/>
      <c r="G78" s="45"/>
      <c r="H78" s="407" t="s">
        <v>33</v>
      </c>
      <c r="I78" s="45"/>
      <c r="J78" s="25" t="s">
        <v>1530</v>
      </c>
      <c r="K78" s="220" t="s">
        <v>971</v>
      </c>
      <c r="L78" s="61" t="s">
        <v>40</v>
      </c>
    </row>
    <row r="79" spans="1:12" s="7" customFormat="1" ht="21">
      <c r="A79" s="51"/>
      <c r="B79" s="3"/>
      <c r="C79" s="38"/>
      <c r="D79" s="3"/>
      <c r="E79" s="404"/>
      <c r="F79" s="25"/>
      <c r="G79" s="404"/>
      <c r="H79" s="5"/>
      <c r="I79" s="404"/>
      <c r="J79" s="25" t="s">
        <v>1531</v>
      </c>
      <c r="K79" s="220" t="s">
        <v>972</v>
      </c>
      <c r="L79" s="61"/>
    </row>
    <row r="80" spans="1:12" s="7" customFormat="1" ht="21">
      <c r="A80" s="14"/>
      <c r="B80" s="8"/>
      <c r="C80" s="16"/>
      <c r="D80" s="8"/>
      <c r="E80" s="16"/>
      <c r="F80" s="8"/>
      <c r="G80" s="517">
        <f>G77+G74+G70+G66+G62+G58</f>
        <v>20000</v>
      </c>
      <c r="H80" s="518">
        <f>H77+H74+H70+H66+H62+H58</f>
        <v>840000</v>
      </c>
      <c r="I80" s="16"/>
      <c r="J80" s="8"/>
      <c r="K80" s="16"/>
      <c r="L80" s="8"/>
    </row>
    <row r="81" s="7" customFormat="1" ht="21"/>
    <row r="82" spans="1:12" s="7" customFormat="1" ht="21">
      <c r="A82" s="716">
        <f>A55+1</f>
        <v>40</v>
      </c>
      <c r="B82" s="716"/>
      <c r="C82" s="716"/>
      <c r="D82" s="716"/>
      <c r="E82" s="716"/>
      <c r="F82" s="716"/>
      <c r="G82" s="716"/>
      <c r="H82" s="716"/>
      <c r="I82" s="716"/>
      <c r="J82" s="716"/>
      <c r="K82" s="716"/>
      <c r="L82" s="716"/>
    </row>
    <row r="83" spans="1:12" s="7" customFormat="1" ht="21">
      <c r="A83" s="50">
        <f>A77+1</f>
        <v>7</v>
      </c>
      <c r="B83" s="19" t="s">
        <v>959</v>
      </c>
      <c r="C83" s="37" t="s">
        <v>960</v>
      </c>
      <c r="D83" s="19" t="s">
        <v>980</v>
      </c>
      <c r="E83" s="408"/>
      <c r="F83" s="21"/>
      <c r="G83" s="408"/>
      <c r="H83" s="42">
        <v>150000</v>
      </c>
      <c r="I83" s="408"/>
      <c r="J83" s="264" t="s">
        <v>4</v>
      </c>
      <c r="K83" s="219" t="s">
        <v>970</v>
      </c>
      <c r="L83" s="60" t="s">
        <v>20</v>
      </c>
    </row>
    <row r="84" spans="1:12" s="7" customFormat="1" ht="21">
      <c r="A84" s="51"/>
      <c r="B84" s="3" t="s">
        <v>472</v>
      </c>
      <c r="C84" s="38"/>
      <c r="D84" s="3"/>
      <c r="E84" s="45"/>
      <c r="F84" s="25"/>
      <c r="G84" s="45"/>
      <c r="H84" s="407" t="s">
        <v>33</v>
      </c>
      <c r="I84" s="45"/>
      <c r="J84" s="25" t="s">
        <v>1530</v>
      </c>
      <c r="K84" s="220" t="s">
        <v>971</v>
      </c>
      <c r="L84" s="61" t="s">
        <v>40</v>
      </c>
    </row>
    <row r="85" spans="1:12" s="7" customFormat="1" ht="21">
      <c r="A85" s="51"/>
      <c r="B85" s="3"/>
      <c r="C85" s="38"/>
      <c r="D85" s="3"/>
      <c r="E85" s="404"/>
      <c r="F85" s="25"/>
      <c r="G85" s="404"/>
      <c r="H85" s="5"/>
      <c r="I85" s="404"/>
      <c r="J85" s="25" t="s">
        <v>1531</v>
      </c>
      <c r="K85" s="220" t="s">
        <v>972</v>
      </c>
      <c r="L85" s="61"/>
    </row>
    <row r="86" spans="1:12" s="7" customFormat="1" ht="21">
      <c r="A86" s="50">
        <f>A83+1</f>
        <v>8</v>
      </c>
      <c r="B86" s="19" t="s">
        <v>959</v>
      </c>
      <c r="C86" s="37" t="s">
        <v>960</v>
      </c>
      <c r="D86" s="19" t="s">
        <v>1033</v>
      </c>
      <c r="E86" s="408"/>
      <c r="F86" s="21"/>
      <c r="G86" s="408"/>
      <c r="H86" s="42">
        <v>100000</v>
      </c>
      <c r="I86" s="408"/>
      <c r="J86" s="264" t="s">
        <v>4</v>
      </c>
      <c r="K86" s="219" t="s">
        <v>970</v>
      </c>
      <c r="L86" s="60" t="s">
        <v>20</v>
      </c>
    </row>
    <row r="87" spans="1:12" s="7" customFormat="1" ht="21">
      <c r="A87" s="51"/>
      <c r="B87" s="3" t="s">
        <v>658</v>
      </c>
      <c r="C87" s="38"/>
      <c r="D87" s="3"/>
      <c r="E87" s="45"/>
      <c r="F87" s="25"/>
      <c r="G87" s="45"/>
      <c r="H87" s="407" t="s">
        <v>33</v>
      </c>
      <c r="I87" s="45"/>
      <c r="J87" s="25" t="s">
        <v>1530</v>
      </c>
      <c r="K87" s="220" t="s">
        <v>971</v>
      </c>
      <c r="L87" s="61" t="s">
        <v>40</v>
      </c>
    </row>
    <row r="88" spans="1:12" s="7" customFormat="1" ht="21">
      <c r="A88" s="51"/>
      <c r="B88" s="3"/>
      <c r="C88" s="38"/>
      <c r="D88" s="3"/>
      <c r="E88" s="404"/>
      <c r="F88" s="25"/>
      <c r="G88" s="404"/>
      <c r="H88" s="5"/>
      <c r="I88" s="404"/>
      <c r="J88" s="25" t="s">
        <v>1531</v>
      </c>
      <c r="K88" s="220" t="s">
        <v>972</v>
      </c>
      <c r="L88" s="61"/>
    </row>
    <row r="89" spans="1:12" s="7" customFormat="1" ht="21">
      <c r="A89" s="50">
        <f>A86+1</f>
        <v>9</v>
      </c>
      <c r="B89" s="19" t="s">
        <v>1280</v>
      </c>
      <c r="C89" s="37" t="s">
        <v>1282</v>
      </c>
      <c r="D89" s="19" t="s">
        <v>1284</v>
      </c>
      <c r="E89" s="408"/>
      <c r="F89" s="21"/>
      <c r="G89" s="408"/>
      <c r="H89" s="42">
        <v>30000</v>
      </c>
      <c r="I89" s="408"/>
      <c r="J89" s="264" t="s">
        <v>4</v>
      </c>
      <c r="K89" s="219" t="s">
        <v>970</v>
      </c>
      <c r="L89" s="60" t="s">
        <v>20</v>
      </c>
    </row>
    <row r="90" spans="1:12" s="7" customFormat="1" ht="21">
      <c r="A90" s="51"/>
      <c r="B90" s="3" t="s">
        <v>1281</v>
      </c>
      <c r="C90" s="38" t="s">
        <v>1283</v>
      </c>
      <c r="D90" s="3"/>
      <c r="E90" s="45"/>
      <c r="F90" s="25"/>
      <c r="G90" s="45"/>
      <c r="H90" s="407" t="s">
        <v>33</v>
      </c>
      <c r="I90" s="45"/>
      <c r="J90" s="25" t="s">
        <v>1530</v>
      </c>
      <c r="K90" s="220" t="s">
        <v>1286</v>
      </c>
      <c r="L90" s="61" t="s">
        <v>40</v>
      </c>
    </row>
    <row r="91" spans="1:12" s="7" customFormat="1" ht="21">
      <c r="A91" s="51"/>
      <c r="B91" s="3"/>
      <c r="C91" s="38"/>
      <c r="D91" s="3"/>
      <c r="E91" s="404"/>
      <c r="F91" s="25"/>
      <c r="G91" s="404"/>
      <c r="H91" s="5"/>
      <c r="I91" s="404"/>
      <c r="J91" s="25" t="s">
        <v>1531</v>
      </c>
      <c r="K91" s="220" t="s">
        <v>1287</v>
      </c>
      <c r="L91" s="61"/>
    </row>
    <row r="92" spans="1:12" s="7" customFormat="1" ht="21">
      <c r="A92" s="50">
        <v>10</v>
      </c>
      <c r="B92" s="19" t="s">
        <v>1288</v>
      </c>
      <c r="C92" s="37" t="s">
        <v>1291</v>
      </c>
      <c r="D92" s="19" t="s">
        <v>1293</v>
      </c>
      <c r="E92" s="408"/>
      <c r="F92" s="21"/>
      <c r="G92" s="408"/>
      <c r="H92" s="42">
        <v>30000</v>
      </c>
      <c r="I92" s="408"/>
      <c r="J92" s="264" t="s">
        <v>4</v>
      </c>
      <c r="K92" s="219" t="s">
        <v>970</v>
      </c>
      <c r="L92" s="60" t="s">
        <v>20</v>
      </c>
    </row>
    <row r="93" spans="1:12" s="7" customFormat="1" ht="21">
      <c r="A93" s="51"/>
      <c r="B93" s="3" t="s">
        <v>1289</v>
      </c>
      <c r="C93" s="38" t="s">
        <v>1292</v>
      </c>
      <c r="D93" s="3" t="s">
        <v>1294</v>
      </c>
      <c r="E93" s="45"/>
      <c r="F93" s="25"/>
      <c r="G93" s="45"/>
      <c r="H93" s="407" t="s">
        <v>33</v>
      </c>
      <c r="I93" s="45"/>
      <c r="J93" s="25" t="s">
        <v>1530</v>
      </c>
      <c r="K93" s="220" t="s">
        <v>1286</v>
      </c>
      <c r="L93" s="61" t="s">
        <v>40</v>
      </c>
    </row>
    <row r="94" spans="1:12" s="7" customFormat="1" ht="21">
      <c r="A94" s="51"/>
      <c r="B94" s="3" t="s">
        <v>1290</v>
      </c>
      <c r="C94" s="38"/>
      <c r="D94" s="3"/>
      <c r="E94" s="404"/>
      <c r="F94" s="25"/>
      <c r="G94" s="404"/>
      <c r="H94" s="5"/>
      <c r="I94" s="404"/>
      <c r="J94" s="25" t="s">
        <v>1531</v>
      </c>
      <c r="K94" s="220" t="s">
        <v>1287</v>
      </c>
      <c r="L94" s="61"/>
    </row>
    <row r="95" spans="1:12" s="7" customFormat="1" ht="21">
      <c r="A95" s="14"/>
      <c r="B95" s="8"/>
      <c r="C95" s="16"/>
      <c r="D95" s="8"/>
      <c r="E95" s="518">
        <f>E92+E79+E75+E71</f>
        <v>0</v>
      </c>
      <c r="F95" s="518">
        <f>F92+F79+F75+F71</f>
        <v>0</v>
      </c>
      <c r="G95" s="518"/>
      <c r="H95" s="518"/>
      <c r="I95" s="550"/>
      <c r="J95" s="8"/>
      <c r="K95" s="16"/>
      <c r="L95" s="8"/>
    </row>
    <row r="96" spans="1:12" s="7" customFormat="1" ht="21">
      <c r="A96" s="50">
        <f>A92+1</f>
        <v>11</v>
      </c>
      <c r="B96" s="19" t="s">
        <v>1501</v>
      </c>
      <c r="C96" s="37" t="s">
        <v>1502</v>
      </c>
      <c r="D96" s="19" t="s">
        <v>1504</v>
      </c>
      <c r="E96" s="408"/>
      <c r="F96" s="21"/>
      <c r="G96" s="408"/>
      <c r="H96" s="42">
        <v>30000</v>
      </c>
      <c r="I96" s="408"/>
      <c r="J96" s="264" t="s">
        <v>4</v>
      </c>
      <c r="K96" s="219" t="s">
        <v>1505</v>
      </c>
      <c r="L96" s="60" t="s">
        <v>20</v>
      </c>
    </row>
    <row r="97" spans="1:12" s="7" customFormat="1" ht="21">
      <c r="A97" s="51"/>
      <c r="B97" s="3"/>
      <c r="C97" s="38" t="s">
        <v>1503</v>
      </c>
      <c r="D97" s="3"/>
      <c r="E97" s="45"/>
      <c r="F97" s="25"/>
      <c r="G97" s="45"/>
      <c r="H97" s="407" t="s">
        <v>33</v>
      </c>
      <c r="I97" s="45"/>
      <c r="J97" s="25" t="s">
        <v>1530</v>
      </c>
      <c r="K97" s="220" t="s">
        <v>1506</v>
      </c>
      <c r="L97" s="61" t="s">
        <v>40</v>
      </c>
    </row>
    <row r="98" spans="1:12" s="7" customFormat="1" ht="21">
      <c r="A98" s="51"/>
      <c r="B98" s="3"/>
      <c r="C98" s="38"/>
      <c r="D98" s="3"/>
      <c r="E98" s="404"/>
      <c r="F98" s="25"/>
      <c r="G98" s="404"/>
      <c r="H98" s="5"/>
      <c r="I98" s="404"/>
      <c r="J98" s="25" t="s">
        <v>1531</v>
      </c>
      <c r="K98" s="220" t="s">
        <v>1507</v>
      </c>
      <c r="L98" s="61"/>
    </row>
    <row r="99" spans="1:12" s="7" customFormat="1" ht="21">
      <c r="A99" s="14"/>
      <c r="B99" s="8"/>
      <c r="C99" s="16"/>
      <c r="D99" s="8"/>
      <c r="E99" s="518">
        <f>E96+E83+E79+E75</f>
        <v>0</v>
      </c>
      <c r="F99" s="518">
        <f>F96+F83+F79+F75</f>
        <v>0</v>
      </c>
      <c r="G99" s="518">
        <f>G96+G83+G79+G75</f>
        <v>0</v>
      </c>
      <c r="H99" s="518"/>
      <c r="I99" s="550"/>
      <c r="J99" s="8"/>
      <c r="K99" s="16"/>
      <c r="L99" s="8"/>
    </row>
    <row r="100" spans="1:12" s="7" customFormat="1" ht="21">
      <c r="A100" s="50">
        <f>A96+1</f>
        <v>12</v>
      </c>
      <c r="B100" s="19" t="s">
        <v>1593</v>
      </c>
      <c r="C100" s="37" t="s">
        <v>1595</v>
      </c>
      <c r="D100" s="19" t="s">
        <v>1593</v>
      </c>
      <c r="E100" s="408"/>
      <c r="F100" s="21"/>
      <c r="G100" s="408"/>
      <c r="H100" s="42">
        <v>30000</v>
      </c>
      <c r="I100" s="408"/>
      <c r="J100" s="264" t="s">
        <v>4</v>
      </c>
      <c r="K100" s="219" t="s">
        <v>970</v>
      </c>
      <c r="L100" s="60" t="s">
        <v>20</v>
      </c>
    </row>
    <row r="101" spans="1:12" s="7" customFormat="1" ht="21">
      <c r="A101" s="51"/>
      <c r="B101" s="3" t="s">
        <v>1594</v>
      </c>
      <c r="C101" s="38" t="s">
        <v>1596</v>
      </c>
      <c r="D101" s="3"/>
      <c r="E101" s="45"/>
      <c r="F101" s="25"/>
      <c r="G101" s="45"/>
      <c r="H101" s="407" t="s">
        <v>33</v>
      </c>
      <c r="I101" s="45"/>
      <c r="J101" s="25" t="s">
        <v>1530</v>
      </c>
      <c r="K101" s="220" t="s">
        <v>1286</v>
      </c>
      <c r="L101" s="61" t="s">
        <v>40</v>
      </c>
    </row>
    <row r="102" spans="1:12" s="7" customFormat="1" ht="21">
      <c r="A102" s="51"/>
      <c r="B102" s="3"/>
      <c r="C102" s="38"/>
      <c r="D102" s="3"/>
      <c r="E102" s="404"/>
      <c r="F102" s="25"/>
      <c r="G102" s="404"/>
      <c r="H102" s="5"/>
      <c r="I102" s="404"/>
      <c r="J102" s="25" t="s">
        <v>1531</v>
      </c>
      <c r="K102" s="220" t="s">
        <v>1287</v>
      </c>
      <c r="L102" s="61"/>
    </row>
    <row r="103" spans="1:12" s="7" customFormat="1" ht="21">
      <c r="A103" s="14"/>
      <c r="B103" s="8"/>
      <c r="C103" s="16"/>
      <c r="D103" s="8"/>
      <c r="E103" s="518">
        <f>E100+E86+E83+E79</f>
        <v>0</v>
      </c>
      <c r="F103" s="518">
        <f>F100+F86+F83+F79</f>
        <v>0</v>
      </c>
      <c r="G103" s="518">
        <f>G100+G86+G83+G79</f>
        <v>0</v>
      </c>
      <c r="H103" s="518"/>
      <c r="I103" s="550"/>
      <c r="J103" s="8"/>
      <c r="K103" s="16"/>
      <c r="L103" s="8"/>
    </row>
    <row r="104" spans="1:12" s="7" customFormat="1" ht="21">
      <c r="A104" s="50">
        <f>A100+1</f>
        <v>13</v>
      </c>
      <c r="B104" s="19" t="s">
        <v>1597</v>
      </c>
      <c r="C104" s="37" t="s">
        <v>1599</v>
      </c>
      <c r="D104" s="19" t="s">
        <v>1601</v>
      </c>
      <c r="E104" s="408"/>
      <c r="F104" s="21"/>
      <c r="G104" s="408"/>
      <c r="H104" s="42">
        <v>30000</v>
      </c>
      <c r="I104" s="408"/>
      <c r="J104" s="264" t="s">
        <v>4</v>
      </c>
      <c r="K104" s="219" t="s">
        <v>1505</v>
      </c>
      <c r="L104" s="60" t="s">
        <v>20</v>
      </c>
    </row>
    <row r="105" spans="1:12" s="7" customFormat="1" ht="21">
      <c r="A105" s="51"/>
      <c r="B105" s="3" t="s">
        <v>1598</v>
      </c>
      <c r="C105" s="46" t="s">
        <v>1600</v>
      </c>
      <c r="D105" s="3"/>
      <c r="E105" s="45"/>
      <c r="F105" s="25"/>
      <c r="G105" s="45"/>
      <c r="H105" s="407" t="s">
        <v>33</v>
      </c>
      <c r="I105" s="45"/>
      <c r="J105" s="25" t="s">
        <v>1530</v>
      </c>
      <c r="K105" s="220" t="s">
        <v>1506</v>
      </c>
      <c r="L105" s="61" t="s">
        <v>40</v>
      </c>
    </row>
    <row r="106" spans="1:15" s="7" customFormat="1" ht="21">
      <c r="A106" s="51"/>
      <c r="B106" s="3"/>
      <c r="C106" s="38" t="s">
        <v>1602</v>
      </c>
      <c r="D106" s="3"/>
      <c r="E106" s="404"/>
      <c r="F106" s="25"/>
      <c r="G106" s="404"/>
      <c r="H106" s="5"/>
      <c r="I106" s="404"/>
      <c r="J106" s="25" t="s">
        <v>1531</v>
      </c>
      <c r="K106" s="220" t="s">
        <v>1507</v>
      </c>
      <c r="L106" s="61"/>
      <c r="O106" s="7" t="s">
        <v>583</v>
      </c>
    </row>
    <row r="107" spans="1:12" s="7" customFormat="1" ht="21">
      <c r="A107" s="14"/>
      <c r="B107" s="8"/>
      <c r="C107" s="16"/>
      <c r="D107" s="8"/>
      <c r="E107" s="518">
        <f>E104+E89+E86+E83</f>
        <v>0</v>
      </c>
      <c r="F107" s="518">
        <f>F104+F89+F86+F83</f>
        <v>0</v>
      </c>
      <c r="G107" s="518">
        <f>G80</f>
        <v>20000</v>
      </c>
      <c r="H107" s="518">
        <f>H104+H100+H96+H92+H89+H86+H83</f>
        <v>400000</v>
      </c>
      <c r="I107" s="550"/>
      <c r="J107" s="8"/>
      <c r="K107" s="16"/>
      <c r="L107" s="8"/>
    </row>
    <row r="108" spans="1:12" s="7" customFormat="1" ht="21">
      <c r="A108" s="713"/>
      <c r="B108" s="714"/>
      <c r="C108" s="714"/>
      <c r="D108" s="714"/>
      <c r="E108" s="714"/>
      <c r="F108" s="714"/>
      <c r="G108" s="714"/>
      <c r="H108" s="714"/>
      <c r="I108" s="714"/>
      <c r="J108" s="714"/>
      <c r="K108" s="714"/>
      <c r="L108" s="715"/>
    </row>
    <row r="109" spans="1:12" s="7" customFormat="1" ht="21">
      <c r="A109" s="713" t="s">
        <v>1372</v>
      </c>
      <c r="B109" s="714"/>
      <c r="C109" s="714"/>
      <c r="D109" s="715"/>
      <c r="E109" s="199">
        <v>0</v>
      </c>
      <c r="F109" s="199">
        <v>0</v>
      </c>
      <c r="G109" s="199">
        <v>1</v>
      </c>
      <c r="H109" s="199">
        <v>12</v>
      </c>
      <c r="I109" s="199">
        <v>0</v>
      </c>
      <c r="J109" s="199"/>
      <c r="K109" s="199">
        <f>SUM(E109:J109)</f>
        <v>13</v>
      </c>
      <c r="L109" s="199"/>
    </row>
    <row r="110" spans="1:12" s="7" customFormat="1" ht="21">
      <c r="A110" s="713" t="s">
        <v>1373</v>
      </c>
      <c r="B110" s="714"/>
      <c r="C110" s="714"/>
      <c r="D110" s="715"/>
      <c r="E110" s="199">
        <v>0</v>
      </c>
      <c r="F110" s="199">
        <v>0</v>
      </c>
      <c r="G110" s="484">
        <f>G107</f>
        <v>20000</v>
      </c>
      <c r="H110" s="488">
        <f>H107+H80</f>
        <v>1240000</v>
      </c>
      <c r="I110" s="199">
        <v>0</v>
      </c>
      <c r="J110" s="199"/>
      <c r="K110" s="487">
        <f>I110+H110+G110+F110+E110</f>
        <v>1260000</v>
      </c>
      <c r="L110" s="199"/>
    </row>
    <row r="111" spans="1:12" s="7" customFormat="1" ht="21">
      <c r="A111" s="713" t="s">
        <v>1366</v>
      </c>
      <c r="B111" s="714"/>
      <c r="C111" s="714"/>
      <c r="D111" s="715"/>
      <c r="E111" s="199">
        <f>E109+E52</f>
        <v>0</v>
      </c>
      <c r="F111" s="199">
        <f>F109+F52</f>
        <v>0</v>
      </c>
      <c r="G111" s="199">
        <f>G109+G52</f>
        <v>9</v>
      </c>
      <c r="H111" s="199">
        <f>H109+H52</f>
        <v>16</v>
      </c>
      <c r="I111" s="199">
        <f>I109+I52</f>
        <v>3</v>
      </c>
      <c r="J111" s="199"/>
      <c r="K111" s="199">
        <f>I111+H111+G111+F111+E111</f>
        <v>28</v>
      </c>
      <c r="L111" s="199"/>
    </row>
    <row r="112" spans="1:12" s="7" customFormat="1" ht="21">
      <c r="A112" s="713" t="s">
        <v>1360</v>
      </c>
      <c r="B112" s="714"/>
      <c r="C112" s="714"/>
      <c r="D112" s="715"/>
      <c r="E112" s="562">
        <v>0</v>
      </c>
      <c r="F112" s="562">
        <v>0</v>
      </c>
      <c r="G112" s="487">
        <f>G110+G53</f>
        <v>345000</v>
      </c>
      <c r="H112" s="487">
        <f>H110+H53</f>
        <v>1340000</v>
      </c>
      <c r="I112" s="487">
        <f>I110+I53</f>
        <v>100000</v>
      </c>
      <c r="J112" s="199"/>
      <c r="K112" s="519">
        <f>I112+H112+G112+F112+E112</f>
        <v>1785000</v>
      </c>
      <c r="L112" s="199"/>
    </row>
    <row r="113" s="7" customFormat="1" ht="21"/>
    <row r="114" s="7" customFormat="1" ht="21"/>
    <row r="115" s="7" customFormat="1" ht="21"/>
    <row r="116" s="7" customFormat="1" ht="21"/>
    <row r="117" s="7" customFormat="1" ht="21"/>
    <row r="118" s="7" customFormat="1" ht="21"/>
    <row r="257" spans="8:9" ht="12.75">
      <c r="H257" s="200"/>
      <c r="I257" s="200"/>
    </row>
  </sheetData>
  <sheetProtection/>
  <mergeCells count="16">
    <mergeCell ref="A111:D111"/>
    <mergeCell ref="A112:D112"/>
    <mergeCell ref="A82:L82"/>
    <mergeCell ref="A4:M4"/>
    <mergeCell ref="E9:I9"/>
    <mergeCell ref="A29:L29"/>
    <mergeCell ref="A109:D109"/>
    <mergeCell ref="A110:D110"/>
    <mergeCell ref="A108:L108"/>
    <mergeCell ref="A1:L1"/>
    <mergeCell ref="A55:L55"/>
    <mergeCell ref="A5:L5"/>
    <mergeCell ref="A2:M2"/>
    <mergeCell ref="A3:M3"/>
    <mergeCell ref="A52:D52"/>
    <mergeCell ref="A53:D53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6"/>
  <sheetViews>
    <sheetView zoomScalePageLayoutView="0" workbookViewId="0" topLeftCell="A112">
      <selection activeCell="N30" sqref="N30"/>
    </sheetView>
  </sheetViews>
  <sheetFormatPr defaultColWidth="9.140625" defaultRowHeight="12.75"/>
  <cols>
    <col min="1" max="1" width="4.00390625" style="7" customWidth="1"/>
    <col min="2" max="2" width="19.28125" style="7" customWidth="1"/>
    <col min="3" max="3" width="19.421875" style="7" customWidth="1"/>
    <col min="4" max="4" width="20.421875" style="7" customWidth="1"/>
    <col min="5" max="5" width="9.57421875" style="7" customWidth="1"/>
    <col min="6" max="6" width="8.140625" style="7" customWidth="1"/>
    <col min="7" max="7" width="9.57421875" style="7" customWidth="1"/>
    <col min="8" max="8" width="9.421875" style="7" customWidth="1"/>
    <col min="9" max="9" width="8.421875" style="7" customWidth="1"/>
    <col min="10" max="10" width="10.421875" style="7" customWidth="1"/>
    <col min="11" max="11" width="18.421875" style="7" customWidth="1"/>
    <col min="12" max="12" width="7.8515625" style="7" customWidth="1"/>
    <col min="13" max="16384" width="9.140625" style="7" customWidth="1"/>
  </cols>
  <sheetData>
    <row r="1" spans="1:12" ht="21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</row>
    <row r="2" spans="1:13" ht="21">
      <c r="A2" s="689" t="s">
        <v>152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3" ht="21">
      <c r="A3" s="689" t="s">
        <v>568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</row>
    <row r="4" spans="1:13" ht="21">
      <c r="A4" s="689" t="s">
        <v>8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</row>
    <row r="5" spans="1:12" s="70" customFormat="1" ht="21">
      <c r="A5" s="689"/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</row>
    <row r="6" spans="1:12" s="70" customFormat="1" ht="21">
      <c r="A6" s="113" t="s">
        <v>126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76"/>
    </row>
    <row r="7" spans="1:12" s="70" customFormat="1" ht="21">
      <c r="A7" s="113" t="s">
        <v>150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70" customFormat="1" ht="21">
      <c r="A8" s="168" t="s">
        <v>121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 s="70" customFormat="1" ht="21">
      <c r="A9" s="288" t="s">
        <v>122</v>
      </c>
      <c r="B9" s="288"/>
      <c r="C9" s="288"/>
      <c r="D9" s="289"/>
      <c r="E9" s="721"/>
      <c r="F9" s="721"/>
      <c r="G9" s="721"/>
      <c r="H9" s="721"/>
      <c r="I9" s="722"/>
      <c r="J9" s="288"/>
      <c r="K9" s="288"/>
      <c r="L9" s="288"/>
    </row>
    <row r="10" spans="1:12" ht="21">
      <c r="A10" s="115" t="s">
        <v>10</v>
      </c>
      <c r="B10" s="71" t="s">
        <v>5</v>
      </c>
      <c r="C10" s="72" t="s">
        <v>11</v>
      </c>
      <c r="D10" s="71" t="s">
        <v>12</v>
      </c>
      <c r="E10" s="693" t="s">
        <v>13</v>
      </c>
      <c r="F10" s="693"/>
      <c r="G10" s="693"/>
      <c r="H10" s="694"/>
      <c r="I10" s="290"/>
      <c r="J10" s="178" t="s">
        <v>14</v>
      </c>
      <c r="K10" s="71" t="s">
        <v>15</v>
      </c>
      <c r="L10" s="84" t="s">
        <v>16</v>
      </c>
    </row>
    <row r="11" spans="1:12" ht="21">
      <c r="A11" s="120"/>
      <c r="B11" s="110"/>
      <c r="C11" s="157"/>
      <c r="D11" s="169" t="s">
        <v>17</v>
      </c>
      <c r="E11" s="171">
        <v>2561</v>
      </c>
      <c r="F11" s="171">
        <v>2562</v>
      </c>
      <c r="G11" s="171">
        <v>2563</v>
      </c>
      <c r="H11" s="172">
        <v>2564</v>
      </c>
      <c r="I11" s="171">
        <v>2565</v>
      </c>
      <c r="J11" s="179"/>
      <c r="K11" s="110"/>
      <c r="L11" s="111"/>
    </row>
    <row r="12" spans="1:12" ht="21">
      <c r="A12" s="116"/>
      <c r="B12" s="73"/>
      <c r="C12" s="177"/>
      <c r="D12" s="170"/>
      <c r="E12" s="85" t="s">
        <v>115</v>
      </c>
      <c r="F12" s="85" t="s">
        <v>115</v>
      </c>
      <c r="G12" s="85" t="s">
        <v>115</v>
      </c>
      <c r="H12" s="173" t="s">
        <v>115</v>
      </c>
      <c r="I12" s="85" t="s">
        <v>115</v>
      </c>
      <c r="J12" s="309" t="s">
        <v>18</v>
      </c>
      <c r="K12" s="73" t="s">
        <v>19</v>
      </c>
      <c r="L12" s="86" t="s">
        <v>20</v>
      </c>
    </row>
    <row r="13" spans="1:12" ht="21">
      <c r="A13" s="10">
        <v>1</v>
      </c>
      <c r="B13" s="237" t="s">
        <v>219</v>
      </c>
      <c r="C13" s="19" t="s">
        <v>223</v>
      </c>
      <c r="D13" s="19" t="s">
        <v>227</v>
      </c>
      <c r="E13" s="39"/>
      <c r="F13" s="39"/>
      <c r="G13" s="39"/>
      <c r="H13" s="301">
        <v>50000</v>
      </c>
      <c r="I13" s="64"/>
      <c r="J13" s="310" t="s">
        <v>1532</v>
      </c>
      <c r="K13" s="36" t="s">
        <v>42</v>
      </c>
      <c r="L13" s="27" t="s">
        <v>20</v>
      </c>
    </row>
    <row r="14" spans="1:12" ht="21">
      <c r="A14" s="11"/>
      <c r="B14" s="238" t="s">
        <v>220</v>
      </c>
      <c r="C14" s="3" t="s">
        <v>224</v>
      </c>
      <c r="D14" s="3" t="s">
        <v>228</v>
      </c>
      <c r="E14" s="28"/>
      <c r="F14" s="28"/>
      <c r="G14" s="28"/>
      <c r="H14" s="41" t="s">
        <v>22</v>
      </c>
      <c r="I14" s="28"/>
      <c r="J14" s="13" t="s">
        <v>1533</v>
      </c>
      <c r="K14" s="62" t="s">
        <v>43</v>
      </c>
      <c r="L14" s="28" t="s">
        <v>35</v>
      </c>
    </row>
    <row r="15" spans="1:12" ht="21">
      <c r="A15" s="11"/>
      <c r="B15" s="238" t="s">
        <v>221</v>
      </c>
      <c r="C15" s="3" t="s">
        <v>225</v>
      </c>
      <c r="D15" s="3" t="s">
        <v>229</v>
      </c>
      <c r="E15" s="11"/>
      <c r="F15" s="11"/>
      <c r="G15" s="11"/>
      <c r="H15" s="12"/>
      <c r="I15" s="11"/>
      <c r="J15" s="13"/>
      <c r="K15" s="62" t="s">
        <v>113</v>
      </c>
      <c r="L15" s="28"/>
    </row>
    <row r="16" spans="1:12" ht="21">
      <c r="A16" s="8"/>
      <c r="B16" s="239" t="s">
        <v>222</v>
      </c>
      <c r="C16" s="6" t="s">
        <v>226</v>
      </c>
      <c r="D16" s="6" t="s">
        <v>230</v>
      </c>
      <c r="E16" s="8"/>
      <c r="F16" s="8"/>
      <c r="G16" s="8"/>
      <c r="H16" s="14"/>
      <c r="I16" s="8"/>
      <c r="J16" s="15"/>
      <c r="K16" s="63"/>
      <c r="L16" s="29"/>
    </row>
    <row r="17" spans="1:12" ht="21">
      <c r="A17" s="10">
        <v>2</v>
      </c>
      <c r="B17" s="36" t="s">
        <v>231</v>
      </c>
      <c r="C17" s="43" t="s">
        <v>234</v>
      </c>
      <c r="D17" s="19" t="s">
        <v>229</v>
      </c>
      <c r="E17" s="100"/>
      <c r="F17" s="100"/>
      <c r="G17" s="100"/>
      <c r="H17" s="271">
        <v>120000</v>
      </c>
      <c r="I17" s="39"/>
      <c r="J17" s="310" t="s">
        <v>1532</v>
      </c>
      <c r="K17" s="36" t="s">
        <v>237</v>
      </c>
      <c r="L17" s="27" t="s">
        <v>20</v>
      </c>
    </row>
    <row r="18" spans="1:12" ht="21">
      <c r="A18" s="11"/>
      <c r="B18" s="62" t="s">
        <v>232</v>
      </c>
      <c r="C18" s="54" t="s">
        <v>235</v>
      </c>
      <c r="D18" s="3" t="s">
        <v>236</v>
      </c>
      <c r="E18" s="28"/>
      <c r="F18" s="28"/>
      <c r="G18" s="28"/>
      <c r="H18" s="41" t="s">
        <v>22</v>
      </c>
      <c r="I18" s="28"/>
      <c r="J18" s="13" t="s">
        <v>1534</v>
      </c>
      <c r="K18" s="62" t="s">
        <v>238</v>
      </c>
      <c r="L18" s="28" t="s">
        <v>35</v>
      </c>
    </row>
    <row r="19" spans="1:12" ht="21">
      <c r="A19" s="11"/>
      <c r="B19" s="62" t="s">
        <v>233</v>
      </c>
      <c r="C19" s="54"/>
      <c r="D19" s="3"/>
      <c r="E19" s="13"/>
      <c r="F19" s="11"/>
      <c r="G19" s="11"/>
      <c r="H19" s="12"/>
      <c r="I19" s="11"/>
      <c r="J19" s="13" t="s">
        <v>1535</v>
      </c>
      <c r="K19" s="62"/>
      <c r="L19" s="28"/>
    </row>
    <row r="20" spans="1:12" ht="21">
      <c r="A20" s="8"/>
      <c r="B20" s="63" t="s">
        <v>36</v>
      </c>
      <c r="C20" s="55"/>
      <c r="D20" s="6"/>
      <c r="E20" s="15"/>
      <c r="F20" s="8"/>
      <c r="G20" s="8"/>
      <c r="H20" s="14"/>
      <c r="I20" s="8"/>
      <c r="J20" s="15"/>
      <c r="K20" s="63"/>
      <c r="L20" s="29"/>
    </row>
    <row r="21" spans="1:12" ht="21">
      <c r="A21" s="10"/>
      <c r="B21" s="36"/>
      <c r="C21" s="43"/>
      <c r="D21" s="10"/>
      <c r="E21" s="100"/>
      <c r="F21" s="100"/>
      <c r="G21" s="100"/>
      <c r="H21" s="271"/>
      <c r="I21" s="39"/>
      <c r="J21" s="310"/>
      <c r="K21" s="19"/>
      <c r="L21" s="27"/>
    </row>
    <row r="22" spans="1:12" ht="21">
      <c r="A22" s="11"/>
      <c r="B22" s="62"/>
      <c r="C22" s="54"/>
      <c r="D22" s="11"/>
      <c r="E22" s="67"/>
      <c r="F22" s="67"/>
      <c r="G22" s="67"/>
      <c r="H22" s="40"/>
      <c r="I22" s="28"/>
      <c r="J22" s="13"/>
      <c r="K22" s="3"/>
      <c r="L22" s="28"/>
    </row>
    <row r="23" spans="1:12" ht="21">
      <c r="A23" s="8"/>
      <c r="B23" s="63"/>
      <c r="C23" s="55"/>
      <c r="D23" s="8"/>
      <c r="E23" s="15"/>
      <c r="F23" s="8"/>
      <c r="G23" s="8"/>
      <c r="H23" s="552">
        <f>H21+H17+H13</f>
        <v>170000</v>
      </c>
      <c r="I23" s="8"/>
      <c r="J23" s="15"/>
      <c r="K23" s="6"/>
      <c r="L23" s="29"/>
    </row>
    <row r="24" spans="1:12" ht="21">
      <c r="A24" s="708">
        <f>'2.1'!A82:L82+2</f>
        <v>42</v>
      </c>
      <c r="B24" s="708"/>
      <c r="C24" s="708"/>
      <c r="D24" s="708"/>
      <c r="E24" s="708"/>
      <c r="F24" s="708"/>
      <c r="G24" s="708"/>
      <c r="H24" s="708"/>
      <c r="I24" s="708"/>
      <c r="J24" s="708"/>
      <c r="K24" s="708"/>
      <c r="L24" s="708"/>
    </row>
    <row r="25" spans="1:12" ht="21">
      <c r="A25" s="10">
        <f>A17+1</f>
        <v>3</v>
      </c>
      <c r="B25" s="10" t="s">
        <v>239</v>
      </c>
      <c r="C25" s="99" t="s">
        <v>242</v>
      </c>
      <c r="D25" s="10" t="s">
        <v>245</v>
      </c>
      <c r="E25" s="39"/>
      <c r="F25" s="39"/>
      <c r="G25" s="39"/>
      <c r="H25" s="39">
        <v>100000</v>
      </c>
      <c r="I25" s="39"/>
      <c r="J25" s="27" t="s">
        <v>4</v>
      </c>
      <c r="K25" s="10" t="s">
        <v>248</v>
      </c>
      <c r="L25" s="27" t="s">
        <v>20</v>
      </c>
    </row>
    <row r="26" spans="1:12" ht="21">
      <c r="A26" s="11"/>
      <c r="B26" s="11" t="s">
        <v>240</v>
      </c>
      <c r="C26" s="88" t="s">
        <v>49</v>
      </c>
      <c r="D26" s="11" t="s">
        <v>246</v>
      </c>
      <c r="E26" s="28"/>
      <c r="F26" s="28"/>
      <c r="G26" s="28"/>
      <c r="H26" s="28" t="s">
        <v>22</v>
      </c>
      <c r="I26" s="28"/>
      <c r="J26" s="28" t="s">
        <v>1536</v>
      </c>
      <c r="K26" s="11" t="s">
        <v>249</v>
      </c>
      <c r="L26" s="28" t="s">
        <v>35</v>
      </c>
    </row>
    <row r="27" spans="1:12" ht="21">
      <c r="A27" s="11"/>
      <c r="B27" s="11" t="s">
        <v>241</v>
      </c>
      <c r="C27" s="88" t="s">
        <v>243</v>
      </c>
      <c r="D27" s="11" t="s">
        <v>247</v>
      </c>
      <c r="E27" s="13"/>
      <c r="F27" s="11"/>
      <c r="G27" s="11"/>
      <c r="H27" s="11"/>
      <c r="I27" s="11"/>
      <c r="J27" s="28" t="s">
        <v>1537</v>
      </c>
      <c r="K27" s="11" t="s">
        <v>250</v>
      </c>
      <c r="L27" s="28"/>
    </row>
    <row r="28" spans="1:12" ht="21">
      <c r="A28" s="8"/>
      <c r="B28" s="8" t="s">
        <v>52</v>
      </c>
      <c r="C28" s="89" t="s">
        <v>244</v>
      </c>
      <c r="D28" s="8"/>
      <c r="E28" s="15"/>
      <c r="F28" s="8"/>
      <c r="G28" s="8"/>
      <c r="H28" s="8"/>
      <c r="I28" s="8"/>
      <c r="J28" s="29" t="s">
        <v>250</v>
      </c>
      <c r="K28" s="8"/>
      <c r="L28" s="29"/>
    </row>
    <row r="29" spans="1:12" ht="21">
      <c r="A29" s="10">
        <f>A25+1</f>
        <v>4</v>
      </c>
      <c r="B29" s="19" t="s">
        <v>251</v>
      </c>
      <c r="C29" s="19" t="s">
        <v>254</v>
      </c>
      <c r="D29" s="36" t="s">
        <v>1538</v>
      </c>
      <c r="E29" s="39"/>
      <c r="F29" s="39"/>
      <c r="G29" s="39"/>
      <c r="H29" s="39">
        <v>100000</v>
      </c>
      <c r="I29" s="39"/>
      <c r="J29" s="27" t="s">
        <v>4</v>
      </c>
      <c r="K29" s="10" t="s">
        <v>256</v>
      </c>
      <c r="L29" s="27" t="s">
        <v>20</v>
      </c>
    </row>
    <row r="30" spans="1:12" ht="21">
      <c r="A30" s="11"/>
      <c r="B30" s="3" t="s">
        <v>252</v>
      </c>
      <c r="C30" s="3" t="s">
        <v>255</v>
      </c>
      <c r="D30" s="62" t="s">
        <v>1539</v>
      </c>
      <c r="E30" s="28"/>
      <c r="F30" s="28"/>
      <c r="G30" s="28"/>
      <c r="H30" s="28" t="s">
        <v>22</v>
      </c>
      <c r="I30" s="28"/>
      <c r="J30" s="28" t="s">
        <v>1536</v>
      </c>
      <c r="K30" s="11" t="s">
        <v>257</v>
      </c>
      <c r="L30" s="28" t="s">
        <v>35</v>
      </c>
    </row>
    <row r="31" spans="1:12" ht="21">
      <c r="A31" s="11"/>
      <c r="B31" s="3" t="s">
        <v>253</v>
      </c>
      <c r="C31" s="3"/>
      <c r="D31" s="62"/>
      <c r="E31" s="13"/>
      <c r="F31" s="13"/>
      <c r="G31" s="13"/>
      <c r="H31" s="13"/>
      <c r="I31" s="13"/>
      <c r="J31" s="28" t="s">
        <v>1518</v>
      </c>
      <c r="K31" s="11"/>
      <c r="L31" s="28"/>
    </row>
    <row r="32" spans="1:12" ht="21">
      <c r="A32" s="8"/>
      <c r="B32" s="6"/>
      <c r="C32" s="6"/>
      <c r="D32" s="63"/>
      <c r="E32" s="15"/>
      <c r="F32" s="15"/>
      <c r="G32" s="15"/>
      <c r="H32" s="15"/>
      <c r="I32" s="15"/>
      <c r="J32" s="29"/>
      <c r="K32" s="8"/>
      <c r="L32" s="29"/>
    </row>
    <row r="33" spans="1:12" ht="21">
      <c r="A33" s="10">
        <f>A29+1</f>
        <v>5</v>
      </c>
      <c r="B33" s="19" t="s">
        <v>438</v>
      </c>
      <c r="C33" s="19" t="s">
        <v>260</v>
      </c>
      <c r="D33" s="36" t="s">
        <v>262</v>
      </c>
      <c r="E33" s="39"/>
      <c r="F33" s="39"/>
      <c r="G33" s="39"/>
      <c r="H33" s="39">
        <v>20000</v>
      </c>
      <c r="I33" s="39"/>
      <c r="J33" s="27" t="s">
        <v>4</v>
      </c>
      <c r="K33" s="10" t="s">
        <v>265</v>
      </c>
      <c r="L33" s="27" t="s">
        <v>20</v>
      </c>
    </row>
    <row r="34" spans="1:12" ht="21">
      <c r="A34" s="11"/>
      <c r="B34" s="3" t="s">
        <v>258</v>
      </c>
      <c r="C34" s="3" t="s">
        <v>261</v>
      </c>
      <c r="D34" s="62" t="s">
        <v>263</v>
      </c>
      <c r="E34" s="28"/>
      <c r="F34" s="28"/>
      <c r="G34" s="28"/>
      <c r="H34" s="28" t="s">
        <v>22</v>
      </c>
      <c r="I34" s="28"/>
      <c r="J34" s="28" t="s">
        <v>1536</v>
      </c>
      <c r="K34" s="11" t="s">
        <v>266</v>
      </c>
      <c r="L34" s="28" t="s">
        <v>35</v>
      </c>
    </row>
    <row r="35" spans="1:12" ht="21">
      <c r="A35" s="11"/>
      <c r="B35" s="3" t="s">
        <v>259</v>
      </c>
      <c r="C35" s="3"/>
      <c r="D35" s="62" t="s">
        <v>264</v>
      </c>
      <c r="E35" s="64"/>
      <c r="F35" s="11"/>
      <c r="G35" s="11"/>
      <c r="H35" s="11"/>
      <c r="I35" s="11"/>
      <c r="J35" s="28" t="s">
        <v>1518</v>
      </c>
      <c r="K35" s="11" t="s">
        <v>267</v>
      </c>
      <c r="L35" s="28"/>
    </row>
    <row r="36" spans="1:12" ht="21">
      <c r="A36" s="11"/>
      <c r="B36" s="3"/>
      <c r="C36" s="3"/>
      <c r="D36" s="62"/>
      <c r="E36" s="11"/>
      <c r="F36" s="11"/>
      <c r="G36" s="11"/>
      <c r="H36" s="11"/>
      <c r="I36" s="11"/>
      <c r="J36" s="28"/>
      <c r="K36" s="11"/>
      <c r="L36" s="28"/>
    </row>
    <row r="37" spans="1:12" ht="21">
      <c r="A37" s="10">
        <f>A33+1</f>
        <v>6</v>
      </c>
      <c r="B37" s="19" t="s">
        <v>268</v>
      </c>
      <c r="C37" s="43" t="s">
        <v>271</v>
      </c>
      <c r="D37" s="10" t="s">
        <v>276</v>
      </c>
      <c r="E37" s="39"/>
      <c r="F37" s="39"/>
      <c r="G37" s="39"/>
      <c r="H37" s="39">
        <v>20000</v>
      </c>
      <c r="I37" s="271"/>
      <c r="J37" s="27" t="s">
        <v>4</v>
      </c>
      <c r="K37" s="310" t="s">
        <v>275</v>
      </c>
      <c r="L37" s="27" t="s">
        <v>20</v>
      </c>
    </row>
    <row r="38" spans="1:12" ht="21">
      <c r="A38" s="11"/>
      <c r="B38" s="3" t="s">
        <v>269</v>
      </c>
      <c r="C38" s="54" t="s">
        <v>272</v>
      </c>
      <c r="D38" s="11" t="s">
        <v>277</v>
      </c>
      <c r="E38" s="28"/>
      <c r="F38" s="28"/>
      <c r="G38" s="28"/>
      <c r="H38" s="28" t="s">
        <v>22</v>
      </c>
      <c r="I38" s="40"/>
      <c r="J38" s="28" t="s">
        <v>1536</v>
      </c>
      <c r="K38" s="13" t="s">
        <v>39</v>
      </c>
      <c r="L38" s="28" t="s">
        <v>35</v>
      </c>
    </row>
    <row r="39" spans="1:12" ht="21">
      <c r="A39" s="11"/>
      <c r="B39" s="3" t="s">
        <v>270</v>
      </c>
      <c r="C39" s="54" t="s">
        <v>273</v>
      </c>
      <c r="D39" s="11"/>
      <c r="E39" s="46"/>
      <c r="F39" s="49"/>
      <c r="G39" s="46"/>
      <c r="H39" s="49"/>
      <c r="I39" s="46"/>
      <c r="J39" s="28" t="s">
        <v>1518</v>
      </c>
      <c r="K39" s="13"/>
      <c r="L39" s="28"/>
    </row>
    <row r="40" spans="1:12" ht="21">
      <c r="A40" s="11"/>
      <c r="B40" s="3"/>
      <c r="C40" s="54" t="s">
        <v>274</v>
      </c>
      <c r="D40" s="11"/>
      <c r="E40" s="9"/>
      <c r="F40" s="11"/>
      <c r="G40" s="9"/>
      <c r="H40" s="11"/>
      <c r="I40" s="9"/>
      <c r="J40" s="28"/>
      <c r="K40" s="13"/>
      <c r="L40" s="28"/>
    </row>
    <row r="41" spans="1:12" ht="21">
      <c r="A41" s="8"/>
      <c r="B41" s="6"/>
      <c r="C41" s="55"/>
      <c r="D41" s="8"/>
      <c r="E41" s="16"/>
      <c r="F41" s="8"/>
      <c r="G41" s="16"/>
      <c r="H41" s="8"/>
      <c r="I41" s="16"/>
      <c r="J41" s="8"/>
      <c r="K41" s="15"/>
      <c r="L41" s="29"/>
    </row>
    <row r="42" spans="1:12" ht="21">
      <c r="A42" s="10">
        <f>A37+1</f>
        <v>7</v>
      </c>
      <c r="B42" s="10" t="s">
        <v>278</v>
      </c>
      <c r="C42" s="270" t="s">
        <v>280</v>
      </c>
      <c r="D42" s="10" t="s">
        <v>283</v>
      </c>
      <c r="E42" s="271"/>
      <c r="F42" s="39"/>
      <c r="G42" s="271"/>
      <c r="H42" s="39">
        <v>100000</v>
      </c>
      <c r="I42" s="271"/>
      <c r="J42" s="27" t="s">
        <v>4</v>
      </c>
      <c r="K42" s="10" t="s">
        <v>1466</v>
      </c>
      <c r="L42" s="27" t="s">
        <v>20</v>
      </c>
    </row>
    <row r="43" spans="1:12" ht="21">
      <c r="A43" s="11"/>
      <c r="B43" s="11" t="s">
        <v>279</v>
      </c>
      <c r="C43" s="12" t="s">
        <v>281</v>
      </c>
      <c r="D43" s="11"/>
      <c r="E43" s="40"/>
      <c r="F43" s="28"/>
      <c r="G43" s="40"/>
      <c r="H43" s="28" t="s">
        <v>22</v>
      </c>
      <c r="I43" s="40"/>
      <c r="J43" s="28" t="s">
        <v>1536</v>
      </c>
      <c r="K43" s="11" t="s">
        <v>1467</v>
      </c>
      <c r="L43" s="28" t="s">
        <v>35</v>
      </c>
    </row>
    <row r="44" spans="1:12" ht="21">
      <c r="A44" s="11"/>
      <c r="B44" s="11"/>
      <c r="C44" s="12" t="s">
        <v>282</v>
      </c>
      <c r="D44" s="11"/>
      <c r="E44" s="9"/>
      <c r="F44" s="11"/>
      <c r="G44" s="9"/>
      <c r="H44" s="11"/>
      <c r="I44" s="9"/>
      <c r="J44" s="28" t="s">
        <v>1518</v>
      </c>
      <c r="K44" s="11"/>
      <c r="L44" s="28"/>
    </row>
    <row r="45" spans="1:12" ht="21">
      <c r="A45" s="8"/>
      <c r="B45" s="8"/>
      <c r="C45" s="14"/>
      <c r="D45" s="8"/>
      <c r="E45" s="16"/>
      <c r="F45" s="8"/>
      <c r="G45" s="16"/>
      <c r="H45" s="518">
        <f>H42+H37+H33+H29+H25</f>
        <v>340000</v>
      </c>
      <c r="I45" s="16"/>
      <c r="J45" s="29"/>
      <c r="K45" s="8"/>
      <c r="L45" s="29"/>
    </row>
    <row r="46" spans="1:12" ht="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40"/>
    </row>
    <row r="47" spans="1:12" ht="21">
      <c r="A47" s="708">
        <f>A24+1</f>
        <v>43</v>
      </c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</row>
    <row r="48" spans="1:12" ht="21">
      <c r="A48" s="10">
        <f>A42+1</f>
        <v>8</v>
      </c>
      <c r="B48" s="43" t="s">
        <v>285</v>
      </c>
      <c r="C48" s="10" t="s">
        <v>287</v>
      </c>
      <c r="D48" s="48" t="s">
        <v>289</v>
      </c>
      <c r="E48" s="39"/>
      <c r="F48" s="39"/>
      <c r="G48" s="39"/>
      <c r="H48" s="39">
        <v>50000</v>
      </c>
      <c r="I48" s="39"/>
      <c r="J48" s="27" t="s">
        <v>4</v>
      </c>
      <c r="K48" s="10" t="s">
        <v>46</v>
      </c>
      <c r="L48" s="27" t="s">
        <v>20</v>
      </c>
    </row>
    <row r="49" spans="1:12" ht="21">
      <c r="A49" s="11"/>
      <c r="B49" s="54" t="s">
        <v>286</v>
      </c>
      <c r="C49" s="11" t="s">
        <v>288</v>
      </c>
      <c r="D49" s="65" t="s">
        <v>290</v>
      </c>
      <c r="E49" s="4"/>
      <c r="F49" s="4"/>
      <c r="G49" s="4"/>
      <c r="H49" s="4" t="s">
        <v>22</v>
      </c>
      <c r="I49" s="4"/>
      <c r="J49" s="28" t="s">
        <v>1536</v>
      </c>
      <c r="K49" s="11" t="s">
        <v>47</v>
      </c>
      <c r="L49" s="28" t="s">
        <v>35</v>
      </c>
    </row>
    <row r="50" spans="1:12" ht="21">
      <c r="A50" s="11"/>
      <c r="B50" s="54"/>
      <c r="C50" s="3"/>
      <c r="D50" s="65"/>
      <c r="E50" s="3"/>
      <c r="F50" s="3"/>
      <c r="G50" s="3"/>
      <c r="H50" s="3"/>
      <c r="I50" s="3"/>
      <c r="J50" s="28" t="s">
        <v>1518</v>
      </c>
      <c r="K50" s="11" t="s">
        <v>284</v>
      </c>
      <c r="L50" s="28"/>
    </row>
    <row r="51" spans="1:12" ht="21">
      <c r="A51" s="8"/>
      <c r="B51" s="55"/>
      <c r="C51" s="6"/>
      <c r="D51" s="66"/>
      <c r="E51" s="8"/>
      <c r="F51" s="8"/>
      <c r="G51" s="8"/>
      <c r="H51" s="8"/>
      <c r="I51" s="8"/>
      <c r="J51" s="29"/>
      <c r="K51" s="8" t="s">
        <v>1468</v>
      </c>
      <c r="L51" s="29"/>
    </row>
    <row r="52" spans="1:12" ht="21">
      <c r="A52" s="11">
        <f>A48+1</f>
        <v>9</v>
      </c>
      <c r="B52" s="12" t="s">
        <v>291</v>
      </c>
      <c r="C52" s="3" t="s">
        <v>294</v>
      </c>
      <c r="D52" s="65" t="s">
        <v>297</v>
      </c>
      <c r="E52" s="39"/>
      <c r="F52" s="39"/>
      <c r="G52" s="39"/>
      <c r="H52" s="39">
        <v>50000</v>
      </c>
      <c r="I52" s="39"/>
      <c r="J52" s="27" t="s">
        <v>4</v>
      </c>
      <c r="K52" s="11" t="s">
        <v>298</v>
      </c>
      <c r="L52" s="27" t="s">
        <v>20</v>
      </c>
    </row>
    <row r="53" spans="1:12" ht="21">
      <c r="A53" s="11"/>
      <c r="B53" s="12" t="s">
        <v>292</v>
      </c>
      <c r="C53" s="3" t="s">
        <v>295</v>
      </c>
      <c r="D53" s="65" t="s">
        <v>1469</v>
      </c>
      <c r="E53" s="4"/>
      <c r="F53" s="4"/>
      <c r="G53" s="4"/>
      <c r="H53" s="4" t="s">
        <v>22</v>
      </c>
      <c r="I53" s="4"/>
      <c r="J53" s="28" t="s">
        <v>1536</v>
      </c>
      <c r="K53" s="11" t="s">
        <v>299</v>
      </c>
      <c r="L53" s="28" t="s">
        <v>35</v>
      </c>
    </row>
    <row r="54" spans="1:12" ht="21">
      <c r="A54" s="11"/>
      <c r="B54" s="12" t="s">
        <v>293</v>
      </c>
      <c r="C54" s="3" t="s">
        <v>296</v>
      </c>
      <c r="D54" s="65" t="s">
        <v>1470</v>
      </c>
      <c r="E54" s="3"/>
      <c r="F54" s="3"/>
      <c r="G54" s="3"/>
      <c r="H54" s="3"/>
      <c r="I54" s="3"/>
      <c r="J54" s="28" t="s">
        <v>1518</v>
      </c>
      <c r="K54" s="11" t="s">
        <v>300</v>
      </c>
      <c r="L54" s="28"/>
    </row>
    <row r="55" spans="1:12" ht="21">
      <c r="A55" s="11"/>
      <c r="B55" s="12"/>
      <c r="C55" s="3"/>
      <c r="D55" s="65"/>
      <c r="E55" s="8"/>
      <c r="F55" s="8"/>
      <c r="G55" s="8"/>
      <c r="H55" s="8"/>
      <c r="I55" s="8"/>
      <c r="J55" s="29"/>
      <c r="K55" s="11" t="s">
        <v>301</v>
      </c>
      <c r="L55" s="29"/>
    </row>
    <row r="56" spans="1:12" ht="21">
      <c r="A56" s="10">
        <f>A52+1</f>
        <v>10</v>
      </c>
      <c r="B56" s="19" t="s">
        <v>302</v>
      </c>
      <c r="C56" s="19" t="s">
        <v>304</v>
      </c>
      <c r="D56" s="36" t="s">
        <v>308</v>
      </c>
      <c r="E56" s="39"/>
      <c r="F56" s="39"/>
      <c r="G56" s="39"/>
      <c r="H56" s="39">
        <v>20000</v>
      </c>
      <c r="I56" s="39"/>
      <c r="J56" s="27" t="s">
        <v>4</v>
      </c>
      <c r="K56" s="10" t="s">
        <v>44</v>
      </c>
      <c r="L56" s="27" t="s">
        <v>20</v>
      </c>
    </row>
    <row r="57" spans="1:12" ht="21">
      <c r="A57" s="11"/>
      <c r="B57" s="3" t="s">
        <v>303</v>
      </c>
      <c r="C57" s="3" t="s">
        <v>305</v>
      </c>
      <c r="D57" s="62" t="s">
        <v>309</v>
      </c>
      <c r="E57" s="28"/>
      <c r="F57" s="28"/>
      <c r="G57" s="28"/>
      <c r="H57" s="28" t="s">
        <v>22</v>
      </c>
      <c r="I57" s="28"/>
      <c r="J57" s="28" t="s">
        <v>1536</v>
      </c>
      <c r="K57" s="11"/>
      <c r="L57" s="28" t="s">
        <v>35</v>
      </c>
    </row>
    <row r="58" spans="1:12" ht="21">
      <c r="A58" s="11"/>
      <c r="B58" s="3"/>
      <c r="C58" s="3" t="s">
        <v>306</v>
      </c>
      <c r="D58" s="62"/>
      <c r="E58" s="64"/>
      <c r="F58" s="11"/>
      <c r="G58" s="11"/>
      <c r="H58" s="11"/>
      <c r="I58" s="11"/>
      <c r="J58" s="28" t="s">
        <v>1518</v>
      </c>
      <c r="K58" s="11"/>
      <c r="L58" s="28"/>
    </row>
    <row r="59" spans="1:12" ht="21">
      <c r="A59" s="8"/>
      <c r="B59" s="6"/>
      <c r="C59" s="6" t="s">
        <v>307</v>
      </c>
      <c r="D59" s="63"/>
      <c r="E59" s="8"/>
      <c r="F59" s="8"/>
      <c r="G59" s="8"/>
      <c r="H59" s="8"/>
      <c r="I59" s="8"/>
      <c r="J59" s="29"/>
      <c r="K59" s="8"/>
      <c r="L59" s="29"/>
    </row>
    <row r="60" spans="1:12" ht="21">
      <c r="A60" s="11">
        <f>A56+1</f>
        <v>11</v>
      </c>
      <c r="B60" s="47" t="s">
        <v>310</v>
      </c>
      <c r="C60" s="19" t="s">
        <v>311</v>
      </c>
      <c r="D60" s="36" t="s">
        <v>314</v>
      </c>
      <c r="E60" s="39"/>
      <c r="F60" s="39"/>
      <c r="G60" s="39"/>
      <c r="H60" s="39">
        <v>30000</v>
      </c>
      <c r="I60" s="39"/>
      <c r="J60" s="27" t="s">
        <v>4</v>
      </c>
      <c r="K60" s="10" t="s">
        <v>316</v>
      </c>
      <c r="L60" s="27" t="s">
        <v>20</v>
      </c>
    </row>
    <row r="61" spans="1:12" ht="21">
      <c r="A61" s="11"/>
      <c r="B61" s="3" t="s">
        <v>45</v>
      </c>
      <c r="C61" s="3" t="s">
        <v>312</v>
      </c>
      <c r="D61" s="62" t="s">
        <v>315</v>
      </c>
      <c r="E61" s="28"/>
      <c r="F61" s="28"/>
      <c r="G61" s="28"/>
      <c r="H61" s="28" t="s">
        <v>22</v>
      </c>
      <c r="I61" s="28"/>
      <c r="J61" s="28" t="s">
        <v>1536</v>
      </c>
      <c r="K61" s="11" t="s">
        <v>317</v>
      </c>
      <c r="L61" s="28" t="s">
        <v>35</v>
      </c>
    </row>
    <row r="62" spans="1:12" ht="21">
      <c r="A62" s="11"/>
      <c r="B62" s="3"/>
      <c r="C62" s="3" t="s">
        <v>313</v>
      </c>
      <c r="D62" s="62"/>
      <c r="E62" s="11"/>
      <c r="F62" s="11"/>
      <c r="G62" s="11"/>
      <c r="H62" s="11"/>
      <c r="I62" s="11"/>
      <c r="J62" s="28" t="s">
        <v>1518</v>
      </c>
      <c r="K62" s="11" t="s">
        <v>318</v>
      </c>
      <c r="L62" s="28"/>
    </row>
    <row r="63" spans="1:12" ht="21">
      <c r="A63" s="11"/>
      <c r="B63" s="6"/>
      <c r="C63" s="6"/>
      <c r="D63" s="63"/>
      <c r="E63" s="8"/>
      <c r="F63" s="8"/>
      <c r="G63" s="8"/>
      <c r="H63" s="8"/>
      <c r="I63" s="8"/>
      <c r="J63" s="29"/>
      <c r="K63" s="8"/>
      <c r="L63" s="29"/>
    </row>
    <row r="64" spans="1:12" ht="21">
      <c r="A64" s="10">
        <f>A60+1</f>
        <v>12</v>
      </c>
      <c r="B64" s="19" t="s">
        <v>319</v>
      </c>
      <c r="C64" s="19" t="s">
        <v>320</v>
      </c>
      <c r="D64" s="36" t="s">
        <v>323</v>
      </c>
      <c r="E64" s="39"/>
      <c r="F64" s="39"/>
      <c r="G64" s="39"/>
      <c r="H64" s="39">
        <v>30000</v>
      </c>
      <c r="I64" s="39"/>
      <c r="J64" s="27" t="s">
        <v>4</v>
      </c>
      <c r="K64" s="10" t="s">
        <v>325</v>
      </c>
      <c r="L64" s="27" t="s">
        <v>20</v>
      </c>
    </row>
    <row r="65" spans="1:12" ht="21">
      <c r="A65" s="11"/>
      <c r="B65" s="3"/>
      <c r="C65" s="3" t="s">
        <v>321</v>
      </c>
      <c r="D65" s="62" t="s">
        <v>324</v>
      </c>
      <c r="E65" s="28"/>
      <c r="F65" s="28"/>
      <c r="G65" s="28"/>
      <c r="H65" s="28" t="s">
        <v>22</v>
      </c>
      <c r="I65" s="28"/>
      <c r="J65" s="28" t="s">
        <v>1578</v>
      </c>
      <c r="K65" s="11" t="s">
        <v>326</v>
      </c>
      <c r="L65" s="28" t="s">
        <v>35</v>
      </c>
    </row>
    <row r="66" spans="1:12" ht="21">
      <c r="A66" s="11"/>
      <c r="B66" s="3"/>
      <c r="C66" s="3" t="s">
        <v>322</v>
      </c>
      <c r="D66" s="62"/>
      <c r="E66" s="11"/>
      <c r="F66" s="11"/>
      <c r="G66" s="11"/>
      <c r="H66" s="11"/>
      <c r="I66" s="11"/>
      <c r="J66" s="28" t="s">
        <v>1518</v>
      </c>
      <c r="K66" s="11" t="s">
        <v>327</v>
      </c>
      <c r="L66" s="28"/>
    </row>
    <row r="67" spans="1:12" ht="21">
      <c r="A67" s="8"/>
      <c r="B67" s="6"/>
      <c r="C67" s="6"/>
      <c r="D67" s="63"/>
      <c r="E67" s="8"/>
      <c r="F67" s="8"/>
      <c r="G67" s="8"/>
      <c r="H67" s="518">
        <f>H64+H60+H56+H52+H48</f>
        <v>180000</v>
      </c>
      <c r="I67" s="8"/>
      <c r="J67" s="29"/>
      <c r="K67" s="8" t="s">
        <v>328</v>
      </c>
      <c r="L67" s="29"/>
    </row>
    <row r="68" spans="1:12" ht="21">
      <c r="A68" s="9"/>
      <c r="B68" s="38"/>
      <c r="C68" s="38"/>
      <c r="D68" s="68"/>
      <c r="E68" s="9"/>
      <c r="F68" s="9"/>
      <c r="G68" s="9"/>
      <c r="H68" s="9"/>
      <c r="I68" s="9"/>
      <c r="J68" s="9"/>
      <c r="K68" s="9"/>
      <c r="L68" s="40"/>
    </row>
    <row r="69" spans="1:12" ht="21">
      <c r="A69" s="9"/>
      <c r="B69" s="38"/>
      <c r="C69" s="38"/>
      <c r="D69" s="68"/>
      <c r="E69" s="9"/>
      <c r="F69" s="9"/>
      <c r="G69" s="9"/>
      <c r="H69" s="9"/>
      <c r="I69" s="9"/>
      <c r="J69" s="9"/>
      <c r="K69" s="9"/>
      <c r="L69" s="40"/>
    </row>
    <row r="70" spans="1:12" ht="21">
      <c r="A70" s="716">
        <f>A47+1</f>
        <v>44</v>
      </c>
      <c r="B70" s="716"/>
      <c r="C70" s="716"/>
      <c r="D70" s="716"/>
      <c r="E70" s="716"/>
      <c r="F70" s="716"/>
      <c r="G70" s="716"/>
      <c r="H70" s="716"/>
      <c r="I70" s="716"/>
      <c r="J70" s="716"/>
      <c r="K70" s="716"/>
      <c r="L70" s="716"/>
    </row>
    <row r="71" spans="1:12" ht="21">
      <c r="A71" s="10">
        <f>A64+1</f>
        <v>13</v>
      </c>
      <c r="B71" s="19" t="s">
        <v>329</v>
      </c>
      <c r="C71" s="19" t="s">
        <v>332</v>
      </c>
      <c r="D71" s="36" t="s">
        <v>334</v>
      </c>
      <c r="E71" s="39"/>
      <c r="F71" s="39"/>
      <c r="G71" s="39">
        <v>20000</v>
      </c>
      <c r="H71" s="39"/>
      <c r="I71" s="39"/>
      <c r="J71" s="27" t="s">
        <v>4</v>
      </c>
      <c r="K71" s="19" t="s">
        <v>336</v>
      </c>
      <c r="L71" s="27" t="s">
        <v>20</v>
      </c>
    </row>
    <row r="72" spans="1:12" ht="21">
      <c r="A72" s="11"/>
      <c r="B72" s="3" t="s">
        <v>330</v>
      </c>
      <c r="C72" s="3" t="s">
        <v>333</v>
      </c>
      <c r="D72" s="62" t="s">
        <v>335</v>
      </c>
      <c r="E72" s="28"/>
      <c r="F72" s="28"/>
      <c r="G72" s="28" t="s">
        <v>22</v>
      </c>
      <c r="H72" s="28"/>
      <c r="I72" s="28"/>
      <c r="J72" s="28" t="s">
        <v>1536</v>
      </c>
      <c r="K72" s="3" t="s">
        <v>337</v>
      </c>
      <c r="L72" s="28" t="s">
        <v>35</v>
      </c>
    </row>
    <row r="73" spans="1:12" ht="21">
      <c r="A73" s="11"/>
      <c r="B73" s="3" t="s">
        <v>331</v>
      </c>
      <c r="C73" s="3"/>
      <c r="D73" s="62"/>
      <c r="E73" s="11"/>
      <c r="F73" s="11"/>
      <c r="G73" s="11"/>
      <c r="H73" s="11"/>
      <c r="I73" s="11"/>
      <c r="J73" s="28" t="s">
        <v>1518</v>
      </c>
      <c r="K73" s="3" t="s">
        <v>338</v>
      </c>
      <c r="L73" s="28"/>
    </row>
    <row r="74" spans="1:12" ht="21">
      <c r="A74" s="8"/>
      <c r="B74" s="6"/>
      <c r="C74" s="6"/>
      <c r="D74" s="63"/>
      <c r="E74" s="8"/>
      <c r="F74" s="8"/>
      <c r="G74" s="8"/>
      <c r="H74" s="8"/>
      <c r="I74" s="8"/>
      <c r="J74" s="29"/>
      <c r="K74" s="6"/>
      <c r="L74" s="29"/>
    </row>
    <row r="75" spans="1:12" ht="21">
      <c r="A75" s="389">
        <f>A71+1</f>
        <v>14</v>
      </c>
      <c r="B75" s="19" t="s">
        <v>642</v>
      </c>
      <c r="C75" s="19" t="s">
        <v>643</v>
      </c>
      <c r="D75" s="36" t="s">
        <v>646</v>
      </c>
      <c r="E75" s="39"/>
      <c r="F75" s="39"/>
      <c r="G75" s="39"/>
      <c r="H75" s="39">
        <v>20000</v>
      </c>
      <c r="I75" s="39"/>
      <c r="J75" s="27" t="s">
        <v>4</v>
      </c>
      <c r="K75" s="19" t="s">
        <v>648</v>
      </c>
      <c r="L75" s="27" t="s">
        <v>20</v>
      </c>
    </row>
    <row r="76" spans="1:12" ht="21">
      <c r="A76" s="390"/>
      <c r="B76" s="3"/>
      <c r="C76" s="3" t="s">
        <v>644</v>
      </c>
      <c r="D76" s="62" t="s">
        <v>647</v>
      </c>
      <c r="E76" s="28"/>
      <c r="F76" s="28"/>
      <c r="G76" s="28"/>
      <c r="H76" s="28" t="s">
        <v>22</v>
      </c>
      <c r="I76" s="28"/>
      <c r="J76" s="28" t="s">
        <v>1536</v>
      </c>
      <c r="K76" s="3" t="s">
        <v>649</v>
      </c>
      <c r="L76" s="28" t="s">
        <v>35</v>
      </c>
    </row>
    <row r="77" spans="1:12" ht="21">
      <c r="A77" s="390"/>
      <c r="B77" s="3"/>
      <c r="C77" s="3" t="s">
        <v>645</v>
      </c>
      <c r="D77" s="62"/>
      <c r="E77" s="11"/>
      <c r="F77" s="11"/>
      <c r="G77" s="11"/>
      <c r="H77" s="11"/>
      <c r="I77" s="11"/>
      <c r="J77" s="28" t="s">
        <v>1518</v>
      </c>
      <c r="K77" s="3" t="s">
        <v>650</v>
      </c>
      <c r="L77" s="28"/>
    </row>
    <row r="78" spans="1:12" ht="21">
      <c r="A78" s="391"/>
      <c r="B78" s="6"/>
      <c r="C78" s="6"/>
      <c r="D78" s="63"/>
      <c r="E78" s="8"/>
      <c r="F78" s="8"/>
      <c r="G78" s="8"/>
      <c r="H78" s="8"/>
      <c r="I78" s="8"/>
      <c r="J78" s="29"/>
      <c r="K78" s="6"/>
      <c r="L78" s="29"/>
    </row>
    <row r="79" spans="1:12" ht="21">
      <c r="A79" s="19">
        <f>A75+1</f>
        <v>15</v>
      </c>
      <c r="B79" s="19" t="s">
        <v>786</v>
      </c>
      <c r="C79" s="19" t="s">
        <v>832</v>
      </c>
      <c r="D79" s="36" t="s">
        <v>829</v>
      </c>
      <c r="E79" s="39"/>
      <c r="F79" s="39"/>
      <c r="G79" s="39"/>
      <c r="H79" s="39">
        <v>20000</v>
      </c>
      <c r="I79" s="39"/>
      <c r="J79" s="27" t="s">
        <v>4</v>
      </c>
      <c r="K79" s="19" t="s">
        <v>648</v>
      </c>
      <c r="L79" s="27" t="s">
        <v>20</v>
      </c>
    </row>
    <row r="80" spans="1:12" ht="21">
      <c r="A80" s="3"/>
      <c r="B80" s="3" t="s">
        <v>787</v>
      </c>
      <c r="C80" s="3" t="s">
        <v>833</v>
      </c>
      <c r="D80" s="62" t="s">
        <v>830</v>
      </c>
      <c r="E80" s="28"/>
      <c r="F80" s="28"/>
      <c r="G80" s="28"/>
      <c r="H80" s="28" t="s">
        <v>22</v>
      </c>
      <c r="I80" s="28"/>
      <c r="J80" s="28" t="s">
        <v>1536</v>
      </c>
      <c r="K80" s="3" t="s">
        <v>649</v>
      </c>
      <c r="L80" s="28" t="s">
        <v>35</v>
      </c>
    </row>
    <row r="81" spans="1:12" ht="21">
      <c r="A81" s="3"/>
      <c r="B81" s="3"/>
      <c r="C81" s="3"/>
      <c r="D81" s="62"/>
      <c r="E81" s="11"/>
      <c r="F81" s="11"/>
      <c r="G81" s="11"/>
      <c r="H81" s="11"/>
      <c r="I81" s="11"/>
      <c r="J81" s="28" t="s">
        <v>1518</v>
      </c>
      <c r="K81" s="3" t="s">
        <v>650</v>
      </c>
      <c r="L81" s="28"/>
    </row>
    <row r="82" spans="1:12" ht="21">
      <c r="A82" s="3"/>
      <c r="B82" s="3"/>
      <c r="C82" s="3"/>
      <c r="D82" s="62"/>
      <c r="E82" s="11"/>
      <c r="F82" s="11"/>
      <c r="G82" s="11"/>
      <c r="H82" s="11"/>
      <c r="I82" s="11"/>
      <c r="J82" s="29"/>
      <c r="K82" s="3"/>
      <c r="L82" s="28"/>
    </row>
    <row r="83" spans="1:12" ht="21">
      <c r="A83" s="19">
        <f>A79+1</f>
        <v>16</v>
      </c>
      <c r="B83" s="19" t="s">
        <v>786</v>
      </c>
      <c r="C83" s="19" t="s">
        <v>832</v>
      </c>
      <c r="D83" s="36" t="s">
        <v>786</v>
      </c>
      <c r="E83" s="39"/>
      <c r="F83" s="39"/>
      <c r="G83" s="39"/>
      <c r="H83" s="39">
        <v>20000</v>
      </c>
      <c r="I83" s="39"/>
      <c r="J83" s="27" t="s">
        <v>4</v>
      </c>
      <c r="K83" s="19" t="s">
        <v>648</v>
      </c>
      <c r="L83" s="27" t="s">
        <v>20</v>
      </c>
    </row>
    <row r="84" spans="1:12" ht="21">
      <c r="A84" s="3"/>
      <c r="B84" s="3" t="s">
        <v>831</v>
      </c>
      <c r="C84" s="3" t="s">
        <v>834</v>
      </c>
      <c r="D84" s="62" t="s">
        <v>831</v>
      </c>
      <c r="E84" s="28"/>
      <c r="F84" s="28"/>
      <c r="G84" s="28"/>
      <c r="H84" s="28" t="s">
        <v>22</v>
      </c>
      <c r="I84" s="28"/>
      <c r="J84" s="28" t="s">
        <v>1536</v>
      </c>
      <c r="K84" s="3" t="s">
        <v>649</v>
      </c>
      <c r="L84" s="28" t="s">
        <v>35</v>
      </c>
    </row>
    <row r="85" spans="1:12" ht="21">
      <c r="A85" s="3"/>
      <c r="B85" s="3"/>
      <c r="C85" s="3"/>
      <c r="D85" s="62"/>
      <c r="E85" s="11"/>
      <c r="F85" s="11"/>
      <c r="G85" s="11"/>
      <c r="H85" s="11"/>
      <c r="I85" s="11"/>
      <c r="J85" s="28" t="s">
        <v>1518</v>
      </c>
      <c r="K85" s="3" t="s">
        <v>650</v>
      </c>
      <c r="L85" s="28"/>
    </row>
    <row r="86" spans="1:12" ht="21">
      <c r="A86" s="6"/>
      <c r="B86" s="6"/>
      <c r="C86" s="6"/>
      <c r="D86" s="63"/>
      <c r="E86" s="8"/>
      <c r="F86" s="8"/>
      <c r="G86" s="8"/>
      <c r="H86" s="8"/>
      <c r="I86" s="8"/>
      <c r="J86" s="29"/>
      <c r="K86" s="6"/>
      <c r="L86" s="29"/>
    </row>
    <row r="87" spans="1:12" ht="21">
      <c r="A87" s="19">
        <f>A83+1</f>
        <v>17</v>
      </c>
      <c r="B87" s="19" t="s">
        <v>868</v>
      </c>
      <c r="C87" s="19" t="s">
        <v>832</v>
      </c>
      <c r="D87" s="36" t="s">
        <v>868</v>
      </c>
      <c r="E87" s="39"/>
      <c r="F87" s="39"/>
      <c r="G87" s="39"/>
      <c r="H87" s="39">
        <v>20000</v>
      </c>
      <c r="I87" s="39"/>
      <c r="J87" s="27" t="s">
        <v>4</v>
      </c>
      <c r="K87" s="19" t="s">
        <v>648</v>
      </c>
      <c r="L87" s="27" t="s">
        <v>20</v>
      </c>
    </row>
    <row r="88" spans="1:12" ht="21">
      <c r="A88" s="3"/>
      <c r="B88" s="3" t="s">
        <v>599</v>
      </c>
      <c r="C88" s="3" t="s">
        <v>834</v>
      </c>
      <c r="D88" s="62" t="s">
        <v>599</v>
      </c>
      <c r="E88" s="28"/>
      <c r="F88" s="28"/>
      <c r="G88" s="28"/>
      <c r="H88" s="28" t="s">
        <v>22</v>
      </c>
      <c r="I88" s="28"/>
      <c r="J88" s="28" t="s">
        <v>1536</v>
      </c>
      <c r="K88" s="3" t="s">
        <v>649</v>
      </c>
      <c r="L88" s="28" t="s">
        <v>35</v>
      </c>
    </row>
    <row r="89" spans="1:12" ht="21">
      <c r="A89" s="3"/>
      <c r="B89" s="3"/>
      <c r="C89" s="3"/>
      <c r="D89" s="62"/>
      <c r="E89" s="11"/>
      <c r="F89" s="11"/>
      <c r="G89" s="11"/>
      <c r="H89" s="11"/>
      <c r="I89" s="11"/>
      <c r="J89" s="28" t="s">
        <v>1518</v>
      </c>
      <c r="K89" s="3" t="s">
        <v>650</v>
      </c>
      <c r="L89" s="28"/>
    </row>
    <row r="90" spans="1:12" ht="21">
      <c r="A90" s="6"/>
      <c r="B90" s="6"/>
      <c r="C90" s="6"/>
      <c r="D90" s="63"/>
      <c r="E90" s="8"/>
      <c r="F90" s="8"/>
      <c r="G90" s="8"/>
      <c r="H90" s="8"/>
      <c r="I90" s="8"/>
      <c r="J90" s="29"/>
      <c r="K90" s="6"/>
      <c r="L90" s="29"/>
    </row>
    <row r="91" spans="1:12" ht="21">
      <c r="A91" s="38"/>
      <c r="B91" s="38"/>
      <c r="C91" s="38"/>
      <c r="D91" s="68"/>
      <c r="E91" s="9"/>
      <c r="F91" s="9"/>
      <c r="G91" s="563"/>
      <c r="H91" s="563"/>
      <c r="I91" s="9"/>
      <c r="J91" s="9"/>
      <c r="K91" s="38"/>
      <c r="L91" s="40"/>
    </row>
    <row r="92" spans="1:12" ht="21">
      <c r="A92" s="38"/>
      <c r="B92" s="38"/>
      <c r="C92" s="38"/>
      <c r="D92" s="68"/>
      <c r="E92" s="9"/>
      <c r="F92" s="9"/>
      <c r="G92" s="563"/>
      <c r="H92" s="563"/>
      <c r="I92" s="9"/>
      <c r="J92" s="9"/>
      <c r="K92" s="38"/>
      <c r="L92" s="40"/>
    </row>
    <row r="93" spans="1:12" ht="21">
      <c r="A93" s="723">
        <f>A70+1</f>
        <v>45</v>
      </c>
      <c r="B93" s="723"/>
      <c r="C93" s="723"/>
      <c r="D93" s="723"/>
      <c r="E93" s="723"/>
      <c r="F93" s="723"/>
      <c r="G93" s="723"/>
      <c r="H93" s="723"/>
      <c r="I93" s="723"/>
      <c r="J93" s="723"/>
      <c r="K93" s="723"/>
      <c r="L93" s="723"/>
    </row>
    <row r="94" spans="1:12" ht="21">
      <c r="A94" s="19">
        <f>A87+1</f>
        <v>18</v>
      </c>
      <c r="B94" s="19" t="s">
        <v>874</v>
      </c>
      <c r="C94" s="19" t="s">
        <v>832</v>
      </c>
      <c r="D94" s="36" t="s">
        <v>875</v>
      </c>
      <c r="E94" s="39"/>
      <c r="F94" s="39"/>
      <c r="G94" s="39"/>
      <c r="H94" s="39">
        <v>20000</v>
      </c>
      <c r="I94" s="39"/>
      <c r="J94" s="27" t="s">
        <v>4</v>
      </c>
      <c r="K94" s="19" t="s">
        <v>648</v>
      </c>
      <c r="L94" s="27" t="s">
        <v>20</v>
      </c>
    </row>
    <row r="95" spans="1:12" ht="21">
      <c r="A95" s="3"/>
      <c r="B95" s="3"/>
      <c r="C95" s="3" t="s">
        <v>834</v>
      </c>
      <c r="D95" s="62" t="s">
        <v>31</v>
      </c>
      <c r="E95" s="28"/>
      <c r="F95" s="28"/>
      <c r="G95" s="28"/>
      <c r="H95" s="28" t="s">
        <v>22</v>
      </c>
      <c r="I95" s="28"/>
      <c r="J95" s="28" t="s">
        <v>1536</v>
      </c>
      <c r="K95" s="3" t="s">
        <v>649</v>
      </c>
      <c r="L95" s="28" t="s">
        <v>35</v>
      </c>
    </row>
    <row r="96" spans="1:12" ht="21">
      <c r="A96" s="3"/>
      <c r="B96" s="3"/>
      <c r="C96" s="3"/>
      <c r="D96" s="62"/>
      <c r="E96" s="11"/>
      <c r="F96" s="11"/>
      <c r="G96" s="11"/>
      <c r="H96" s="11"/>
      <c r="I96" s="11"/>
      <c r="J96" s="28" t="s">
        <v>1518</v>
      </c>
      <c r="K96" s="3" t="s">
        <v>650</v>
      </c>
      <c r="L96" s="28"/>
    </row>
    <row r="97" spans="1:12" ht="21">
      <c r="A97" s="6"/>
      <c r="B97" s="6"/>
      <c r="C97" s="6"/>
      <c r="D97" s="63"/>
      <c r="E97" s="8"/>
      <c r="F97" s="8"/>
      <c r="G97" s="8"/>
      <c r="H97" s="8"/>
      <c r="I97" s="8"/>
      <c r="J97" s="29"/>
      <c r="K97" s="6"/>
      <c r="L97" s="29"/>
    </row>
    <row r="98" spans="1:12" ht="21">
      <c r="A98" s="19">
        <f>A94+1</f>
        <v>19</v>
      </c>
      <c r="B98" s="19" t="s">
        <v>943</v>
      </c>
      <c r="C98" s="19" t="s">
        <v>832</v>
      </c>
      <c r="D98" s="36" t="s">
        <v>943</v>
      </c>
      <c r="E98" s="39"/>
      <c r="F98" s="39"/>
      <c r="G98" s="39"/>
      <c r="H98" s="39">
        <v>20000</v>
      </c>
      <c r="I98" s="39"/>
      <c r="J98" s="27" t="s">
        <v>4</v>
      </c>
      <c r="K98" s="19" t="s">
        <v>648</v>
      </c>
      <c r="L98" s="27" t="s">
        <v>20</v>
      </c>
    </row>
    <row r="99" spans="1:12" ht="21">
      <c r="A99" s="3"/>
      <c r="B99" s="3" t="s">
        <v>944</v>
      </c>
      <c r="C99" s="3" t="s">
        <v>834</v>
      </c>
      <c r="D99" s="62" t="s">
        <v>21</v>
      </c>
      <c r="E99" s="28"/>
      <c r="F99" s="28"/>
      <c r="G99" s="28"/>
      <c r="H99" s="28" t="s">
        <v>22</v>
      </c>
      <c r="I99" s="28"/>
      <c r="J99" s="28" t="s">
        <v>1536</v>
      </c>
      <c r="K99" s="3" t="s">
        <v>649</v>
      </c>
      <c r="L99" s="28" t="s">
        <v>35</v>
      </c>
    </row>
    <row r="100" spans="1:12" ht="21">
      <c r="A100" s="3"/>
      <c r="B100" s="3"/>
      <c r="C100" s="3"/>
      <c r="D100" s="62"/>
      <c r="E100" s="11"/>
      <c r="F100" s="11"/>
      <c r="G100" s="11"/>
      <c r="H100" s="11"/>
      <c r="I100" s="11"/>
      <c r="J100" s="28" t="s">
        <v>1518</v>
      </c>
      <c r="K100" s="3" t="s">
        <v>650</v>
      </c>
      <c r="L100" s="28"/>
    </row>
    <row r="101" spans="1:12" ht="21">
      <c r="A101" s="6"/>
      <c r="B101" s="6"/>
      <c r="C101" s="6"/>
      <c r="D101" s="63"/>
      <c r="E101" s="8"/>
      <c r="F101" s="8"/>
      <c r="G101" s="8"/>
      <c r="H101" s="8"/>
      <c r="I101" s="8"/>
      <c r="J101" s="29"/>
      <c r="K101" s="6"/>
      <c r="L101" s="29"/>
    </row>
    <row r="102" spans="1:12" ht="21">
      <c r="A102" s="19">
        <f>A98+1</f>
        <v>20</v>
      </c>
      <c r="B102" s="19" t="s">
        <v>943</v>
      </c>
      <c r="C102" s="19" t="s">
        <v>832</v>
      </c>
      <c r="D102" s="36" t="s">
        <v>943</v>
      </c>
      <c r="E102" s="39"/>
      <c r="F102" s="39"/>
      <c r="G102" s="39"/>
      <c r="H102" s="39">
        <v>20000</v>
      </c>
      <c r="I102" s="39"/>
      <c r="J102" s="27" t="s">
        <v>4</v>
      </c>
      <c r="K102" s="19" t="s">
        <v>648</v>
      </c>
      <c r="L102" s="27" t="s">
        <v>20</v>
      </c>
    </row>
    <row r="103" spans="1:12" ht="21">
      <c r="A103" s="3"/>
      <c r="B103" s="3" t="s">
        <v>1030</v>
      </c>
      <c r="C103" s="3" t="s">
        <v>834</v>
      </c>
      <c r="D103" s="62" t="s">
        <v>21</v>
      </c>
      <c r="E103" s="28"/>
      <c r="F103" s="28"/>
      <c r="G103" s="28"/>
      <c r="H103" s="28" t="s">
        <v>22</v>
      </c>
      <c r="I103" s="28"/>
      <c r="J103" s="28" t="s">
        <v>1536</v>
      </c>
      <c r="K103" s="3" t="s">
        <v>649</v>
      </c>
      <c r="L103" s="28" t="s">
        <v>35</v>
      </c>
    </row>
    <row r="104" spans="1:12" ht="21">
      <c r="A104" s="3"/>
      <c r="B104" s="3"/>
      <c r="C104" s="3"/>
      <c r="D104" s="62"/>
      <c r="E104" s="11"/>
      <c r="F104" s="11"/>
      <c r="G104" s="11"/>
      <c r="H104" s="11"/>
      <c r="I104" s="11"/>
      <c r="J104" s="28" t="s">
        <v>1518</v>
      </c>
      <c r="K104" s="3" t="s">
        <v>650</v>
      </c>
      <c r="L104" s="28"/>
    </row>
    <row r="105" spans="1:12" ht="21">
      <c r="A105" s="6"/>
      <c r="B105" s="6"/>
      <c r="C105" s="6"/>
      <c r="D105" s="63"/>
      <c r="E105" s="8"/>
      <c r="F105" s="8"/>
      <c r="G105" s="8"/>
      <c r="H105" s="518">
        <f>H102+H98+H94+H87+H83</f>
        <v>100000</v>
      </c>
      <c r="I105" s="8"/>
      <c r="J105" s="29"/>
      <c r="K105" s="6"/>
      <c r="L105" s="29"/>
    </row>
    <row r="106" spans="1:12" ht="21">
      <c r="A106" s="19">
        <f>A102+1</f>
        <v>21</v>
      </c>
      <c r="B106" s="19" t="s">
        <v>1246</v>
      </c>
      <c r="C106" s="19" t="s">
        <v>1249</v>
      </c>
      <c r="D106" s="36" t="s">
        <v>1253</v>
      </c>
      <c r="E106" s="39"/>
      <c r="F106" s="39"/>
      <c r="G106" s="39">
        <v>150000</v>
      </c>
      <c r="H106" s="39"/>
      <c r="I106" s="39"/>
      <c r="J106" s="27" t="s">
        <v>4</v>
      </c>
      <c r="K106" s="19" t="s">
        <v>648</v>
      </c>
      <c r="L106" s="27" t="s">
        <v>20</v>
      </c>
    </row>
    <row r="107" spans="1:12" ht="21">
      <c r="A107" s="3"/>
      <c r="B107" s="3" t="s">
        <v>1247</v>
      </c>
      <c r="C107" s="3" t="s">
        <v>1250</v>
      </c>
      <c r="D107" s="62" t="s">
        <v>1254</v>
      </c>
      <c r="E107" s="28"/>
      <c r="F107" s="28"/>
      <c r="G107" s="28" t="s">
        <v>22</v>
      </c>
      <c r="H107" s="28"/>
      <c r="I107" s="28"/>
      <c r="J107" s="28" t="s">
        <v>1536</v>
      </c>
      <c r="K107" s="3" t="s">
        <v>649</v>
      </c>
      <c r="L107" s="28" t="s">
        <v>35</v>
      </c>
    </row>
    <row r="108" spans="1:12" ht="21">
      <c r="A108" s="3"/>
      <c r="B108" s="3" t="s">
        <v>1248</v>
      </c>
      <c r="C108" s="3" t="s">
        <v>1251</v>
      </c>
      <c r="D108" s="62" t="s">
        <v>90</v>
      </c>
      <c r="E108" s="11"/>
      <c r="F108" s="11"/>
      <c r="G108" s="11"/>
      <c r="H108" s="11"/>
      <c r="I108" s="11"/>
      <c r="J108" s="28" t="s">
        <v>1518</v>
      </c>
      <c r="K108" s="3" t="s">
        <v>1255</v>
      </c>
      <c r="L108" s="28"/>
    </row>
    <row r="109" spans="1:12" ht="21">
      <c r="A109" s="3"/>
      <c r="B109" s="3"/>
      <c r="C109" s="3" t="s">
        <v>1252</v>
      </c>
      <c r="D109" s="62"/>
      <c r="E109" s="11"/>
      <c r="F109" s="11"/>
      <c r="G109" s="11"/>
      <c r="H109" s="11"/>
      <c r="I109" s="11"/>
      <c r="J109" s="28"/>
      <c r="K109" s="3"/>
      <c r="L109" s="28"/>
    </row>
    <row r="110" spans="1:12" ht="21">
      <c r="A110" s="19">
        <f>A106+1</f>
        <v>22</v>
      </c>
      <c r="B110" s="19" t="s">
        <v>1256</v>
      </c>
      <c r="C110" s="19" t="s">
        <v>1260</v>
      </c>
      <c r="D110" s="36" t="s">
        <v>1253</v>
      </c>
      <c r="E110" s="39"/>
      <c r="F110" s="39"/>
      <c r="G110" s="301">
        <v>200000</v>
      </c>
      <c r="H110" s="39"/>
      <c r="I110" s="271"/>
      <c r="J110" s="27" t="s">
        <v>4</v>
      </c>
      <c r="K110" s="19" t="s">
        <v>648</v>
      </c>
      <c r="L110" s="307" t="s">
        <v>20</v>
      </c>
    </row>
    <row r="111" spans="1:12" ht="21">
      <c r="A111" s="3"/>
      <c r="B111" s="3" t="s">
        <v>1257</v>
      </c>
      <c r="C111" s="3" t="s">
        <v>1261</v>
      </c>
      <c r="D111" s="62"/>
      <c r="E111" s="28"/>
      <c r="F111" s="28"/>
      <c r="G111" s="41" t="s">
        <v>22</v>
      </c>
      <c r="H111" s="28"/>
      <c r="I111" s="40"/>
      <c r="J111" s="28" t="s">
        <v>1536</v>
      </c>
      <c r="K111" s="3" t="s">
        <v>649</v>
      </c>
      <c r="L111" s="67" t="s">
        <v>35</v>
      </c>
    </row>
    <row r="112" spans="1:12" ht="21">
      <c r="A112" s="3"/>
      <c r="B112" s="3" t="s">
        <v>1258</v>
      </c>
      <c r="C112" s="3" t="s">
        <v>1262</v>
      </c>
      <c r="D112" s="62"/>
      <c r="E112" s="11"/>
      <c r="F112" s="11"/>
      <c r="G112" s="12"/>
      <c r="H112" s="11"/>
      <c r="I112" s="9"/>
      <c r="J112" s="28" t="s">
        <v>1518</v>
      </c>
      <c r="K112" s="3" t="s">
        <v>1255</v>
      </c>
      <c r="L112" s="67"/>
    </row>
    <row r="113" spans="1:12" ht="21">
      <c r="A113" s="3"/>
      <c r="B113" s="3" t="s">
        <v>1259</v>
      </c>
      <c r="C113" s="3" t="s">
        <v>1263</v>
      </c>
      <c r="D113" s="62"/>
      <c r="E113" s="11"/>
      <c r="F113" s="11"/>
      <c r="G113" s="12"/>
      <c r="H113" s="11"/>
      <c r="I113" s="9"/>
      <c r="J113" s="28"/>
      <c r="K113" s="3"/>
      <c r="L113" s="67"/>
    </row>
    <row r="114" spans="1:12" ht="21">
      <c r="A114" s="6"/>
      <c r="B114" s="6"/>
      <c r="C114" s="6"/>
      <c r="D114" s="63"/>
      <c r="E114" s="8"/>
      <c r="F114" s="8"/>
      <c r="G114" s="14"/>
      <c r="H114" s="8"/>
      <c r="I114" s="16"/>
      <c r="J114" s="8"/>
      <c r="K114" s="6"/>
      <c r="L114" s="308"/>
    </row>
    <row r="115" spans="1:12" ht="21">
      <c r="A115" s="38"/>
      <c r="B115" s="38"/>
      <c r="C115" s="38"/>
      <c r="D115" s="68"/>
      <c r="E115" s="9"/>
      <c r="F115" s="9"/>
      <c r="G115" s="9"/>
      <c r="H115" s="9"/>
      <c r="I115" s="9"/>
      <c r="J115" s="9"/>
      <c r="K115" s="38"/>
      <c r="L115" s="40"/>
    </row>
    <row r="116" spans="1:12" ht="21">
      <c r="A116" s="724">
        <f>A93+1</f>
        <v>46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</row>
    <row r="117" spans="1:12" ht="21">
      <c r="A117" s="19">
        <f>A110+1</f>
        <v>23</v>
      </c>
      <c r="B117" s="19" t="s">
        <v>1264</v>
      </c>
      <c r="C117" s="19" t="s">
        <v>1267</v>
      </c>
      <c r="D117" s="36" t="s">
        <v>1268</v>
      </c>
      <c r="E117" s="39"/>
      <c r="F117" s="39"/>
      <c r="G117" s="39">
        <v>150000</v>
      </c>
      <c r="H117" s="39"/>
      <c r="I117" s="39"/>
      <c r="J117" s="27" t="s">
        <v>4</v>
      </c>
      <c r="K117" s="19" t="s">
        <v>1270</v>
      </c>
      <c r="L117" s="27" t="s">
        <v>20</v>
      </c>
    </row>
    <row r="118" spans="1:12" ht="21">
      <c r="A118" s="3"/>
      <c r="B118" s="3" t="s">
        <v>1265</v>
      </c>
      <c r="C118" s="3" t="s">
        <v>1265</v>
      </c>
      <c r="D118" s="62" t="s">
        <v>1265</v>
      </c>
      <c r="E118" s="28"/>
      <c r="F118" s="28"/>
      <c r="G118" s="28" t="s">
        <v>22</v>
      </c>
      <c r="H118" s="28"/>
      <c r="I118" s="28"/>
      <c r="J118" s="28" t="s">
        <v>1536</v>
      </c>
      <c r="K118" s="3" t="s">
        <v>1271</v>
      </c>
      <c r="L118" s="28" t="s">
        <v>35</v>
      </c>
    </row>
    <row r="119" spans="1:12" ht="21">
      <c r="A119" s="3"/>
      <c r="B119" s="3" t="s">
        <v>1266</v>
      </c>
      <c r="C119" s="3" t="s">
        <v>1266</v>
      </c>
      <c r="D119" s="62" t="s">
        <v>1269</v>
      </c>
      <c r="E119" s="11"/>
      <c r="F119" s="11"/>
      <c r="G119" s="11"/>
      <c r="H119" s="11"/>
      <c r="I119" s="11"/>
      <c r="J119" s="28" t="s">
        <v>1518</v>
      </c>
      <c r="K119" s="3" t="s">
        <v>1272</v>
      </c>
      <c r="L119" s="28"/>
    </row>
    <row r="120" spans="1:12" ht="21">
      <c r="A120" s="6"/>
      <c r="B120" s="6"/>
      <c r="C120" s="6"/>
      <c r="D120" s="63"/>
      <c r="E120" s="8"/>
      <c r="F120" s="8"/>
      <c r="G120" s="8"/>
      <c r="H120" s="8"/>
      <c r="I120" s="8"/>
      <c r="J120" s="29"/>
      <c r="K120" s="6"/>
      <c r="L120" s="29"/>
    </row>
    <row r="121" spans="1:12" ht="21">
      <c r="A121" s="19">
        <f>A117+1</f>
        <v>24</v>
      </c>
      <c r="B121" s="19" t="s">
        <v>1273</v>
      </c>
      <c r="C121" s="19" t="s">
        <v>1277</v>
      </c>
      <c r="D121" s="36" t="s">
        <v>1278</v>
      </c>
      <c r="E121" s="39"/>
      <c r="F121" s="39"/>
      <c r="G121" s="39">
        <v>100000</v>
      </c>
      <c r="H121" s="39"/>
      <c r="I121" s="39"/>
      <c r="J121" s="27" t="s">
        <v>4</v>
      </c>
      <c r="K121" s="19" t="s">
        <v>1471</v>
      </c>
      <c r="L121" s="27" t="s">
        <v>20</v>
      </c>
    </row>
    <row r="122" spans="1:12" ht="21">
      <c r="A122" s="3"/>
      <c r="B122" s="3" t="s">
        <v>1274</v>
      </c>
      <c r="C122" s="3"/>
      <c r="D122" s="62" t="s">
        <v>1279</v>
      </c>
      <c r="E122" s="28"/>
      <c r="F122" s="28"/>
      <c r="G122" s="28" t="s">
        <v>22</v>
      </c>
      <c r="H122" s="28"/>
      <c r="I122" s="28"/>
      <c r="J122" s="28" t="s">
        <v>1536</v>
      </c>
      <c r="K122" s="3" t="s">
        <v>1472</v>
      </c>
      <c r="L122" s="28" t="s">
        <v>35</v>
      </c>
    </row>
    <row r="123" spans="1:12" ht="21">
      <c r="A123" s="3"/>
      <c r="B123" s="3" t="s">
        <v>1275</v>
      </c>
      <c r="C123" s="3"/>
      <c r="D123" s="62"/>
      <c r="E123" s="11"/>
      <c r="F123" s="11"/>
      <c r="G123" s="11"/>
      <c r="H123" s="11"/>
      <c r="I123" s="11"/>
      <c r="J123" s="28" t="s">
        <v>1518</v>
      </c>
      <c r="K123" s="3" t="s">
        <v>1276</v>
      </c>
      <c r="L123" s="28"/>
    </row>
    <row r="124" spans="1:12" ht="21">
      <c r="A124" s="6"/>
      <c r="B124" s="6" t="s">
        <v>1276</v>
      </c>
      <c r="C124" s="6"/>
      <c r="D124" s="63"/>
      <c r="E124" s="8"/>
      <c r="F124" s="8"/>
      <c r="G124" s="518">
        <f>G121+G117+G110+G106</f>
        <v>600000</v>
      </c>
      <c r="H124" s="518">
        <f>H121+H117+H110+H106</f>
        <v>0</v>
      </c>
      <c r="I124" s="8"/>
      <c r="J124" s="29"/>
      <c r="K124" s="6"/>
      <c r="L124" s="29"/>
    </row>
    <row r="125" spans="1:12" ht="21">
      <c r="A125" s="710" t="s">
        <v>1354</v>
      </c>
      <c r="B125" s="711"/>
      <c r="C125" s="711"/>
      <c r="D125" s="712"/>
      <c r="E125" s="199">
        <v>0</v>
      </c>
      <c r="F125" s="199">
        <v>0</v>
      </c>
      <c r="G125" s="199">
        <v>5</v>
      </c>
      <c r="H125" s="199">
        <v>19</v>
      </c>
      <c r="I125" s="199">
        <v>0</v>
      </c>
      <c r="J125" s="199"/>
      <c r="K125" s="199">
        <f>H125+G125+F125+E125</f>
        <v>24</v>
      </c>
      <c r="L125" s="199"/>
    </row>
    <row r="126" spans="1:12" ht="21">
      <c r="A126" s="713" t="s">
        <v>1355</v>
      </c>
      <c r="B126" s="714"/>
      <c r="C126" s="714"/>
      <c r="D126" s="715"/>
      <c r="E126" s="199">
        <v>0</v>
      </c>
      <c r="F126" s="199">
        <v>0</v>
      </c>
      <c r="G126" s="484">
        <f>G121+G117+G110+G106+G71</f>
        <v>620000</v>
      </c>
      <c r="H126" s="484">
        <f>H102+H98+H94+H87+H83+H79+H75+H64+H60+H56+H52+H48+H42+H37+H33+H29+H25+H21+H17+H13</f>
        <v>830000</v>
      </c>
      <c r="I126" s="199">
        <v>0</v>
      </c>
      <c r="J126" s="199"/>
      <c r="K126" s="489">
        <f>H126+G126+F126+E126</f>
        <v>1450000</v>
      </c>
      <c r="L126" s="199"/>
    </row>
    <row r="356" spans="8:9" ht="21">
      <c r="H356" s="70"/>
      <c r="I356" s="70"/>
    </row>
  </sheetData>
  <sheetProtection/>
  <mergeCells count="14">
    <mergeCell ref="A125:D125"/>
    <mergeCell ref="A126:D126"/>
    <mergeCell ref="E9:I9"/>
    <mergeCell ref="E10:H10"/>
    <mergeCell ref="A5:L5"/>
    <mergeCell ref="A93:L93"/>
    <mergeCell ref="A116:L116"/>
    <mergeCell ref="A1:L1"/>
    <mergeCell ref="A24:L24"/>
    <mergeCell ref="A47:L47"/>
    <mergeCell ref="A70:L70"/>
    <mergeCell ref="A2:M2"/>
    <mergeCell ref="A3:M3"/>
    <mergeCell ref="A4:M4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workbookViewId="0" topLeftCell="A190">
      <selection activeCell="D194" sqref="D194"/>
    </sheetView>
  </sheetViews>
  <sheetFormatPr defaultColWidth="9.140625" defaultRowHeight="12.75"/>
  <cols>
    <col min="1" max="1" width="4.00390625" style="7" customWidth="1"/>
    <col min="2" max="2" width="19.28125" style="7" customWidth="1"/>
    <col min="3" max="3" width="18.28125" style="7" customWidth="1"/>
    <col min="4" max="4" width="23.28125" style="7" customWidth="1"/>
    <col min="5" max="5" width="10.00390625" style="7" customWidth="1"/>
    <col min="6" max="6" width="9.421875" style="7" customWidth="1"/>
    <col min="7" max="7" width="9.28125" style="7" customWidth="1"/>
    <col min="8" max="8" width="9.421875" style="7" customWidth="1"/>
    <col min="9" max="10" width="9.00390625" style="7" customWidth="1"/>
    <col min="11" max="11" width="17.7109375" style="7" customWidth="1"/>
    <col min="12" max="12" width="6.28125" style="7" customWidth="1"/>
    <col min="13" max="16384" width="9.140625" style="7" customWidth="1"/>
  </cols>
  <sheetData>
    <row r="1" spans="1:13" ht="21">
      <c r="A1" s="689" t="s">
        <v>152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3" ht="21">
      <c r="A2" s="689" t="s">
        <v>568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3" ht="21">
      <c r="A3" s="689" t="s">
        <v>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</row>
    <row r="4" spans="1:12" ht="2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81"/>
    </row>
    <row r="5" spans="1:12" ht="21">
      <c r="A5" s="113" t="s">
        <v>124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21">
      <c r="A6" s="168" t="s">
        <v>1381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ht="21">
      <c r="A7" s="725"/>
      <c r="B7" s="725"/>
      <c r="C7" s="725"/>
      <c r="D7" s="726"/>
      <c r="E7" s="725"/>
      <c r="F7" s="725"/>
      <c r="G7" s="725"/>
      <c r="H7" s="725"/>
      <c r="I7" s="725"/>
      <c r="J7" s="725"/>
      <c r="K7" s="725"/>
      <c r="L7" s="725"/>
    </row>
    <row r="8" spans="1:12" ht="21">
      <c r="A8" s="115" t="s">
        <v>10</v>
      </c>
      <c r="B8" s="71" t="s">
        <v>5</v>
      </c>
      <c r="C8" s="72" t="s">
        <v>11</v>
      </c>
      <c r="D8" s="71" t="s">
        <v>12</v>
      </c>
      <c r="E8" s="692" t="s">
        <v>13</v>
      </c>
      <c r="F8" s="693"/>
      <c r="G8" s="693"/>
      <c r="H8" s="693"/>
      <c r="I8" s="694"/>
      <c r="J8" s="178" t="s">
        <v>14</v>
      </c>
      <c r="K8" s="71" t="s">
        <v>15</v>
      </c>
      <c r="L8" s="84" t="s">
        <v>16</v>
      </c>
    </row>
    <row r="9" spans="1:12" ht="21">
      <c r="A9" s="120"/>
      <c r="B9" s="110"/>
      <c r="C9" s="157"/>
      <c r="D9" s="169" t="s">
        <v>17</v>
      </c>
      <c r="E9" s="171">
        <v>2561</v>
      </c>
      <c r="F9" s="171">
        <v>2562</v>
      </c>
      <c r="G9" s="171">
        <v>2563</v>
      </c>
      <c r="H9" s="171">
        <v>2564</v>
      </c>
      <c r="I9" s="171">
        <v>2565</v>
      </c>
      <c r="J9" s="179"/>
      <c r="K9" s="110"/>
      <c r="L9" s="111"/>
    </row>
    <row r="10" spans="1:12" ht="21">
      <c r="A10" s="116"/>
      <c r="B10" s="73"/>
      <c r="C10" s="177"/>
      <c r="D10" s="170"/>
      <c r="E10" s="85" t="s">
        <v>115</v>
      </c>
      <c r="F10" s="85" t="s">
        <v>115</v>
      </c>
      <c r="G10" s="85" t="s">
        <v>115</v>
      </c>
      <c r="H10" s="85" t="s">
        <v>115</v>
      </c>
      <c r="I10" s="158" t="s">
        <v>115</v>
      </c>
      <c r="J10" s="75" t="s">
        <v>18</v>
      </c>
      <c r="K10" s="73" t="s">
        <v>19</v>
      </c>
      <c r="L10" s="86" t="s">
        <v>20</v>
      </c>
    </row>
    <row r="11" spans="1:12" ht="21">
      <c r="A11" s="11">
        <v>1</v>
      </c>
      <c r="B11" s="11" t="s">
        <v>213</v>
      </c>
      <c r="C11" s="19" t="s">
        <v>214</v>
      </c>
      <c r="D11" s="36" t="s">
        <v>216</v>
      </c>
      <c r="E11" s="64"/>
      <c r="F11" s="64">
        <v>500000</v>
      </c>
      <c r="G11" s="64"/>
      <c r="H11" s="295"/>
      <c r="I11" s="39"/>
      <c r="J11" s="307" t="s">
        <v>4</v>
      </c>
      <c r="K11" s="10" t="s">
        <v>211</v>
      </c>
      <c r="L11" s="27" t="s">
        <v>154</v>
      </c>
    </row>
    <row r="12" spans="1:12" ht="21">
      <c r="A12" s="11"/>
      <c r="B12" s="11" t="s">
        <v>492</v>
      </c>
      <c r="C12" s="3" t="s">
        <v>215</v>
      </c>
      <c r="D12" s="62" t="s">
        <v>31</v>
      </c>
      <c r="E12" s="28"/>
      <c r="F12" s="28" t="s">
        <v>33</v>
      </c>
      <c r="G12" s="28"/>
      <c r="H12" s="41"/>
      <c r="I12" s="28"/>
      <c r="J12" s="67" t="s">
        <v>1540</v>
      </c>
      <c r="K12" s="11" t="s">
        <v>212</v>
      </c>
      <c r="L12" s="28" t="s">
        <v>204</v>
      </c>
    </row>
    <row r="13" spans="1:12" ht="21">
      <c r="A13" s="11"/>
      <c r="B13" s="11"/>
      <c r="C13" s="3"/>
      <c r="D13" s="62"/>
      <c r="E13" s="28"/>
      <c r="F13" s="28"/>
      <c r="G13" s="28"/>
      <c r="H13" s="41"/>
      <c r="I13" s="28"/>
      <c r="J13" s="67" t="s">
        <v>1514</v>
      </c>
      <c r="K13" s="11"/>
      <c r="L13" s="28"/>
    </row>
    <row r="14" spans="1:12" ht="21">
      <c r="A14" s="11"/>
      <c r="B14" s="11"/>
      <c r="C14" s="6"/>
      <c r="D14" s="63"/>
      <c r="E14" s="11"/>
      <c r="F14" s="11"/>
      <c r="G14" s="11"/>
      <c r="H14" s="12"/>
      <c r="I14" s="11"/>
      <c r="J14" s="308"/>
      <c r="K14" s="8"/>
      <c r="L14" s="29"/>
    </row>
    <row r="15" spans="1:12" ht="21">
      <c r="A15" s="10">
        <v>2</v>
      </c>
      <c r="B15" s="117" t="s">
        <v>213</v>
      </c>
      <c r="C15" s="19" t="s">
        <v>214</v>
      </c>
      <c r="D15" s="36" t="s">
        <v>216</v>
      </c>
      <c r="E15" s="39"/>
      <c r="F15" s="39">
        <v>14100</v>
      </c>
      <c r="G15" s="39"/>
      <c r="H15" s="296"/>
      <c r="I15" s="185"/>
      <c r="J15" s="307" t="s">
        <v>4</v>
      </c>
      <c r="K15" s="10" t="s">
        <v>211</v>
      </c>
      <c r="L15" s="27" t="s">
        <v>154</v>
      </c>
    </row>
    <row r="16" spans="1:12" ht="21">
      <c r="A16" s="11"/>
      <c r="B16" s="119" t="s">
        <v>559</v>
      </c>
      <c r="C16" s="3" t="s">
        <v>215</v>
      </c>
      <c r="D16" s="62" t="s">
        <v>31</v>
      </c>
      <c r="E16" s="28"/>
      <c r="F16" s="28" t="s">
        <v>22</v>
      </c>
      <c r="G16" s="28"/>
      <c r="H16" s="297"/>
      <c r="I16" s="186"/>
      <c r="J16" s="67" t="s">
        <v>1540</v>
      </c>
      <c r="K16" s="11" t="s">
        <v>212</v>
      </c>
      <c r="L16" s="28" t="s">
        <v>204</v>
      </c>
    </row>
    <row r="17" spans="1:12" ht="21">
      <c r="A17" s="11"/>
      <c r="B17" s="119" t="s">
        <v>217</v>
      </c>
      <c r="C17" s="3"/>
      <c r="D17" s="62"/>
      <c r="E17" s="28"/>
      <c r="F17" s="28"/>
      <c r="G17" s="28"/>
      <c r="H17" s="297"/>
      <c r="I17" s="186"/>
      <c r="J17" s="67" t="s">
        <v>1514</v>
      </c>
      <c r="K17" s="11"/>
      <c r="L17" s="28"/>
    </row>
    <row r="18" spans="1:12" ht="21">
      <c r="A18" s="8"/>
      <c r="B18" s="145" t="s">
        <v>218</v>
      </c>
      <c r="C18" s="6"/>
      <c r="D18" s="63"/>
      <c r="E18" s="8"/>
      <c r="F18" s="8"/>
      <c r="G18" s="8"/>
      <c r="H18" s="298"/>
      <c r="I18" s="63"/>
      <c r="J18" s="308"/>
      <c r="K18" s="8"/>
      <c r="L18" s="29"/>
    </row>
    <row r="19" spans="1:12" ht="21">
      <c r="A19" s="10">
        <f>A15+1</f>
        <v>3</v>
      </c>
      <c r="B19" s="275" t="s">
        <v>448</v>
      </c>
      <c r="C19" s="19" t="s">
        <v>447</v>
      </c>
      <c r="D19" s="19" t="s">
        <v>450</v>
      </c>
      <c r="E19" s="10"/>
      <c r="F19" s="39">
        <v>8300</v>
      </c>
      <c r="G19" s="10"/>
      <c r="H19" s="299"/>
      <c r="I19" s="36"/>
      <c r="J19" s="307" t="s">
        <v>4</v>
      </c>
      <c r="K19" s="36" t="s">
        <v>458</v>
      </c>
      <c r="L19" s="27" t="s">
        <v>154</v>
      </c>
    </row>
    <row r="20" spans="1:12" ht="21">
      <c r="A20" s="11"/>
      <c r="B20" s="144" t="s">
        <v>449</v>
      </c>
      <c r="C20" s="3"/>
      <c r="D20" s="3" t="s">
        <v>451</v>
      </c>
      <c r="E20" s="11"/>
      <c r="F20" s="28" t="s">
        <v>22</v>
      </c>
      <c r="G20" s="11"/>
      <c r="H20" s="300"/>
      <c r="I20" s="62"/>
      <c r="J20" s="67" t="s">
        <v>1541</v>
      </c>
      <c r="K20" s="62" t="s">
        <v>459</v>
      </c>
      <c r="L20" s="28" t="s">
        <v>204</v>
      </c>
    </row>
    <row r="21" spans="1:12" ht="21">
      <c r="A21" s="11"/>
      <c r="B21" s="144"/>
      <c r="C21" s="3"/>
      <c r="D21" s="3" t="s">
        <v>452</v>
      </c>
      <c r="E21" s="11"/>
      <c r="F21" s="11"/>
      <c r="G21" s="11"/>
      <c r="H21" s="300"/>
      <c r="I21" s="62"/>
      <c r="J21" s="67" t="s">
        <v>1542</v>
      </c>
      <c r="K21" s="62"/>
      <c r="L21" s="28"/>
    </row>
    <row r="22" spans="1:12" ht="21">
      <c r="A22" s="8"/>
      <c r="B22" s="145"/>
      <c r="C22" s="6"/>
      <c r="D22" s="6" t="s">
        <v>453</v>
      </c>
      <c r="E22" s="8"/>
      <c r="F22" s="518">
        <f>F19+F15+F11</f>
        <v>522400</v>
      </c>
      <c r="G22" s="8"/>
      <c r="H22" s="298"/>
      <c r="I22" s="63"/>
      <c r="J22" s="308"/>
      <c r="K22" s="63"/>
      <c r="L22" s="29"/>
    </row>
    <row r="23" spans="1:12" ht="21">
      <c r="A23" s="708"/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</row>
    <row r="24" spans="1:12" ht="21">
      <c r="A24" s="716">
        <f>' 2 2'!A116:L116+2</f>
        <v>48</v>
      </c>
      <c r="B24" s="716"/>
      <c r="C24" s="716"/>
      <c r="D24" s="716"/>
      <c r="E24" s="716"/>
      <c r="F24" s="716"/>
      <c r="G24" s="716"/>
      <c r="H24" s="716"/>
      <c r="I24" s="716"/>
      <c r="J24" s="716"/>
      <c r="K24" s="716"/>
      <c r="L24" s="716"/>
    </row>
    <row r="25" spans="1:12" ht="21">
      <c r="A25" s="10">
        <f>A19+1</f>
        <v>4</v>
      </c>
      <c r="B25" s="275" t="s">
        <v>454</v>
      </c>
      <c r="C25" s="19" t="s">
        <v>456</v>
      </c>
      <c r="D25" s="36" t="s">
        <v>468</v>
      </c>
      <c r="E25" s="10"/>
      <c r="F25" s="264">
        <v>11100</v>
      </c>
      <c r="G25" s="10"/>
      <c r="H25" s="36"/>
      <c r="I25" s="36"/>
      <c r="J25" s="307" t="s">
        <v>4</v>
      </c>
      <c r="K25" s="36" t="s">
        <v>458</v>
      </c>
      <c r="L25" s="27" t="s">
        <v>154</v>
      </c>
    </row>
    <row r="26" spans="1:12" ht="21">
      <c r="A26" s="11"/>
      <c r="B26" s="144" t="s">
        <v>460</v>
      </c>
      <c r="C26" s="3" t="s">
        <v>455</v>
      </c>
      <c r="D26" s="62" t="s">
        <v>469</v>
      </c>
      <c r="E26" s="11"/>
      <c r="F26" s="28" t="s">
        <v>22</v>
      </c>
      <c r="G26" s="11"/>
      <c r="H26" s="62"/>
      <c r="I26" s="62"/>
      <c r="J26" s="67" t="s">
        <v>1541</v>
      </c>
      <c r="K26" s="62" t="s">
        <v>459</v>
      </c>
      <c r="L26" s="28" t="s">
        <v>204</v>
      </c>
    </row>
    <row r="27" spans="1:12" ht="21">
      <c r="A27" s="11"/>
      <c r="B27" s="144"/>
      <c r="C27" s="3"/>
      <c r="D27" s="62" t="s">
        <v>457</v>
      </c>
      <c r="E27" s="11"/>
      <c r="F27" s="28"/>
      <c r="G27" s="11"/>
      <c r="H27" s="62"/>
      <c r="I27" s="62"/>
      <c r="J27" s="67" t="s">
        <v>1542</v>
      </c>
      <c r="K27" s="62"/>
      <c r="L27" s="28"/>
    </row>
    <row r="28" spans="1:12" ht="21">
      <c r="A28" s="8"/>
      <c r="B28" s="145"/>
      <c r="C28" s="6"/>
      <c r="D28" s="63" t="s">
        <v>1474</v>
      </c>
      <c r="E28" s="8"/>
      <c r="F28" s="29"/>
      <c r="G28" s="8"/>
      <c r="H28" s="63"/>
      <c r="I28" s="63"/>
      <c r="J28" s="308"/>
      <c r="K28" s="63"/>
      <c r="L28" s="29"/>
    </row>
    <row r="29" spans="1:12" ht="21">
      <c r="A29" s="11">
        <f>A25+1</f>
        <v>5</v>
      </c>
      <c r="B29" s="146" t="s">
        <v>461</v>
      </c>
      <c r="C29" s="19" t="s">
        <v>463</v>
      </c>
      <c r="D29" s="36" t="s">
        <v>465</v>
      </c>
      <c r="E29" s="10"/>
      <c r="F29" s="264">
        <v>173000</v>
      </c>
      <c r="G29" s="10"/>
      <c r="H29" s="36"/>
      <c r="I29" s="36"/>
      <c r="J29" s="307" t="s">
        <v>4</v>
      </c>
      <c r="K29" s="36" t="s">
        <v>458</v>
      </c>
      <c r="L29" s="27" t="s">
        <v>154</v>
      </c>
    </row>
    <row r="30" spans="1:12" ht="21">
      <c r="A30" s="11"/>
      <c r="B30" s="102" t="s">
        <v>462</v>
      </c>
      <c r="C30" s="3" t="s">
        <v>464</v>
      </c>
      <c r="D30" s="62" t="s">
        <v>466</v>
      </c>
      <c r="E30" s="11"/>
      <c r="F30" s="28" t="s">
        <v>22</v>
      </c>
      <c r="G30" s="11"/>
      <c r="H30" s="62"/>
      <c r="I30" s="62"/>
      <c r="J30" s="67" t="s">
        <v>1541</v>
      </c>
      <c r="K30" s="62" t="s">
        <v>459</v>
      </c>
      <c r="L30" s="28" t="s">
        <v>204</v>
      </c>
    </row>
    <row r="31" spans="1:12" ht="21">
      <c r="A31" s="11"/>
      <c r="B31" s="102" t="s">
        <v>472</v>
      </c>
      <c r="C31" s="3"/>
      <c r="D31" s="62" t="s">
        <v>467</v>
      </c>
      <c r="E31" s="11"/>
      <c r="F31" s="28"/>
      <c r="G31" s="11"/>
      <c r="H31" s="62"/>
      <c r="I31" s="62"/>
      <c r="J31" s="67" t="s">
        <v>1542</v>
      </c>
      <c r="K31" s="62"/>
      <c r="L31" s="28"/>
    </row>
    <row r="32" spans="1:12" ht="21">
      <c r="A32" s="8"/>
      <c r="B32" s="126"/>
      <c r="C32" s="6"/>
      <c r="D32" s="63"/>
      <c r="E32" s="8"/>
      <c r="F32" s="29"/>
      <c r="G32" s="8"/>
      <c r="H32" s="63"/>
      <c r="I32" s="63"/>
      <c r="J32" s="308"/>
      <c r="K32" s="63"/>
      <c r="L32" s="29"/>
    </row>
    <row r="33" spans="1:12" ht="21">
      <c r="A33" s="11">
        <f>A29+1</f>
        <v>6</v>
      </c>
      <c r="B33" s="146" t="s">
        <v>473</v>
      </c>
      <c r="C33" s="19" t="s">
        <v>474</v>
      </c>
      <c r="D33" s="36" t="s">
        <v>495</v>
      </c>
      <c r="E33" s="10"/>
      <c r="F33" s="334"/>
      <c r="G33" s="334"/>
      <c r="H33" s="334">
        <v>1000000</v>
      </c>
      <c r="I33" s="264"/>
      <c r="J33" s="27" t="s">
        <v>4</v>
      </c>
      <c r="K33" s="36" t="s">
        <v>475</v>
      </c>
      <c r="L33" s="27" t="s">
        <v>154</v>
      </c>
    </row>
    <row r="34" spans="1:12" ht="21">
      <c r="A34" s="11"/>
      <c r="B34" s="102"/>
      <c r="C34" s="3" t="s">
        <v>493</v>
      </c>
      <c r="D34" s="62"/>
      <c r="E34" s="11"/>
      <c r="F34" s="28"/>
      <c r="G34" s="28"/>
      <c r="H34" s="28" t="s">
        <v>22</v>
      </c>
      <c r="I34" s="28"/>
      <c r="J34" s="28" t="s">
        <v>1543</v>
      </c>
      <c r="K34" s="62" t="s">
        <v>476</v>
      </c>
      <c r="L34" s="28" t="s">
        <v>204</v>
      </c>
    </row>
    <row r="35" spans="1:12" ht="21">
      <c r="A35" s="11"/>
      <c r="B35" s="102"/>
      <c r="C35" s="3" t="s">
        <v>494</v>
      </c>
      <c r="D35" s="62"/>
      <c r="E35" s="11"/>
      <c r="F35" s="28"/>
      <c r="G35" s="28"/>
      <c r="H35" s="28"/>
      <c r="I35" s="28"/>
      <c r="J35" s="28" t="s">
        <v>24</v>
      </c>
      <c r="K35" s="62"/>
      <c r="L35" s="28"/>
    </row>
    <row r="36" spans="1:12" ht="21">
      <c r="A36" s="8"/>
      <c r="B36" s="126"/>
      <c r="C36" s="6"/>
      <c r="D36" s="63"/>
      <c r="E36" s="8"/>
      <c r="F36" s="29"/>
      <c r="G36" s="29"/>
      <c r="H36" s="29"/>
      <c r="I36" s="29"/>
      <c r="J36" s="29"/>
      <c r="K36" s="63"/>
      <c r="L36" s="29"/>
    </row>
    <row r="37" spans="1:12" ht="21">
      <c r="A37" s="11">
        <f>A33+1</f>
        <v>7</v>
      </c>
      <c r="B37" s="146" t="s">
        <v>584</v>
      </c>
      <c r="C37" s="19" t="s">
        <v>586</v>
      </c>
      <c r="D37" s="36" t="s">
        <v>588</v>
      </c>
      <c r="E37" s="10"/>
      <c r="F37" s="334"/>
      <c r="G37" s="469">
        <v>100000</v>
      </c>
      <c r="H37" s="334"/>
      <c r="I37" s="264"/>
      <c r="J37" s="597" t="s">
        <v>4</v>
      </c>
      <c r="K37" s="36" t="s">
        <v>513</v>
      </c>
      <c r="L37" s="27" t="s">
        <v>154</v>
      </c>
    </row>
    <row r="38" spans="1:12" ht="21">
      <c r="A38" s="11"/>
      <c r="B38" s="102" t="s">
        <v>585</v>
      </c>
      <c r="C38" s="3" t="s">
        <v>587</v>
      </c>
      <c r="D38" s="62"/>
      <c r="E38" s="11"/>
      <c r="F38" s="28"/>
      <c r="G38" s="186" t="s">
        <v>22</v>
      </c>
      <c r="H38" s="28"/>
      <c r="I38" s="28"/>
      <c r="J38" s="598" t="s">
        <v>52</v>
      </c>
      <c r="K38" s="62" t="s">
        <v>476</v>
      </c>
      <c r="L38" s="28" t="s">
        <v>204</v>
      </c>
    </row>
    <row r="39" spans="1:12" ht="21">
      <c r="A39" s="11"/>
      <c r="B39" s="102" t="s">
        <v>591</v>
      </c>
      <c r="C39" s="3"/>
      <c r="D39" s="62"/>
      <c r="E39" s="11"/>
      <c r="F39" s="28"/>
      <c r="G39" s="28"/>
      <c r="H39" s="28"/>
      <c r="I39" s="28"/>
      <c r="J39" s="598" t="s">
        <v>1544</v>
      </c>
      <c r="K39" s="62"/>
      <c r="L39" s="28"/>
    </row>
    <row r="40" spans="1:12" ht="21">
      <c r="A40" s="8"/>
      <c r="B40" s="126"/>
      <c r="C40" s="6"/>
      <c r="D40" s="63"/>
      <c r="E40" s="8"/>
      <c r="F40" s="29"/>
      <c r="G40" s="29"/>
      <c r="H40" s="29"/>
      <c r="I40" s="29"/>
      <c r="J40" s="599" t="s">
        <v>1545</v>
      </c>
      <c r="K40" s="63"/>
      <c r="L40" s="29"/>
    </row>
    <row r="41" spans="1:12" ht="21">
      <c r="A41" s="10">
        <f>A37+1</f>
        <v>8</v>
      </c>
      <c r="B41" s="146" t="s">
        <v>1473</v>
      </c>
      <c r="C41" s="19" t="s">
        <v>589</v>
      </c>
      <c r="D41" s="36" t="s">
        <v>1473</v>
      </c>
      <c r="E41" s="10"/>
      <c r="F41" s="334"/>
      <c r="G41" s="21">
        <v>200000</v>
      </c>
      <c r="H41" s="334"/>
      <c r="I41" s="264"/>
      <c r="J41" s="27" t="s">
        <v>4</v>
      </c>
      <c r="K41" s="36" t="s">
        <v>513</v>
      </c>
      <c r="L41" s="27" t="s">
        <v>154</v>
      </c>
    </row>
    <row r="42" spans="1:12" ht="21">
      <c r="A42" s="11"/>
      <c r="B42" s="102" t="s">
        <v>590</v>
      </c>
      <c r="C42" s="3"/>
      <c r="D42" s="62"/>
      <c r="E42" s="11"/>
      <c r="F42" s="28"/>
      <c r="G42" s="4" t="s">
        <v>22</v>
      </c>
      <c r="H42" s="28"/>
      <c r="I42" s="28"/>
      <c r="J42" s="28" t="s">
        <v>1546</v>
      </c>
      <c r="K42" s="62" t="s">
        <v>663</v>
      </c>
      <c r="L42" s="28" t="s">
        <v>204</v>
      </c>
    </row>
    <row r="43" spans="1:12" ht="21">
      <c r="A43" s="11"/>
      <c r="B43" s="102"/>
      <c r="C43" s="3"/>
      <c r="D43" s="62"/>
      <c r="E43" s="11"/>
      <c r="F43" s="28"/>
      <c r="G43" s="4"/>
      <c r="H43" s="28"/>
      <c r="I43" s="28"/>
      <c r="J43" s="28" t="s">
        <v>1547</v>
      </c>
      <c r="K43" s="62"/>
      <c r="L43" s="28"/>
    </row>
    <row r="44" spans="1:12" ht="21">
      <c r="A44" s="8"/>
      <c r="B44" s="126"/>
      <c r="C44" s="6"/>
      <c r="D44" s="63"/>
      <c r="E44" s="8"/>
      <c r="F44" s="546">
        <f>F29+F25</f>
        <v>184100</v>
      </c>
      <c r="G44" s="547">
        <f>G41+G37</f>
        <v>300000</v>
      </c>
      <c r="H44" s="548">
        <f>H33</f>
        <v>1000000</v>
      </c>
      <c r="I44" s="29"/>
      <c r="J44" s="29" t="s">
        <v>1518</v>
      </c>
      <c r="K44" s="63"/>
      <c r="L44" s="29"/>
    </row>
    <row r="45" spans="1:12" ht="21">
      <c r="A45" s="9"/>
      <c r="B45" s="144"/>
      <c r="C45" s="38"/>
      <c r="D45" s="68"/>
      <c r="E45" s="9"/>
      <c r="F45" s="40"/>
      <c r="G45" s="52"/>
      <c r="H45" s="40"/>
      <c r="I45" s="40"/>
      <c r="J45" s="40"/>
      <c r="K45" s="68"/>
      <c r="L45" s="40"/>
    </row>
    <row r="46" spans="1:12" ht="21">
      <c r="A46" s="9"/>
      <c r="B46" s="144"/>
      <c r="C46" s="38"/>
      <c r="D46" s="68"/>
      <c r="E46" s="9"/>
      <c r="F46" s="40"/>
      <c r="G46" s="52"/>
      <c r="H46" s="40"/>
      <c r="I46" s="40"/>
      <c r="J46" s="40"/>
      <c r="K46" s="68"/>
      <c r="L46" s="40"/>
    </row>
    <row r="47" spans="1:12" ht="21">
      <c r="A47" s="9"/>
      <c r="B47" s="144"/>
      <c r="C47" s="38"/>
      <c r="D47" s="68"/>
      <c r="E47" s="9"/>
      <c r="F47" s="40"/>
      <c r="G47" s="52"/>
      <c r="H47" s="40"/>
      <c r="I47" s="40"/>
      <c r="J47" s="40"/>
      <c r="K47" s="68"/>
      <c r="L47" s="40"/>
    </row>
    <row r="48" spans="1:12" ht="21">
      <c r="A48" s="708">
        <f>A24+1</f>
        <v>49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27"/>
    </row>
    <row r="49" spans="1:12" ht="21">
      <c r="A49" s="10">
        <f>A41+1</f>
        <v>9</v>
      </c>
      <c r="B49" s="373" t="s">
        <v>657</v>
      </c>
      <c r="C49" s="107" t="s">
        <v>637</v>
      </c>
      <c r="D49" s="104" t="s">
        <v>654</v>
      </c>
      <c r="E49" s="10"/>
      <c r="F49" s="10"/>
      <c r="G49" s="185">
        <v>180000</v>
      </c>
      <c r="H49" s="10"/>
      <c r="I49" s="10"/>
      <c r="J49" s="27" t="s">
        <v>4</v>
      </c>
      <c r="K49" s="10" t="s">
        <v>693</v>
      </c>
      <c r="L49" s="27" t="s">
        <v>154</v>
      </c>
    </row>
    <row r="50" spans="1:12" ht="21">
      <c r="A50" s="11"/>
      <c r="B50" s="121" t="s">
        <v>658</v>
      </c>
      <c r="C50" s="154"/>
      <c r="D50" s="121" t="s">
        <v>21</v>
      </c>
      <c r="E50" s="11"/>
      <c r="F50" s="11"/>
      <c r="G50" s="28" t="s">
        <v>22</v>
      </c>
      <c r="H50" s="11"/>
      <c r="I50" s="11"/>
      <c r="J50" s="11" t="s">
        <v>1548</v>
      </c>
      <c r="K50" s="11" t="s">
        <v>664</v>
      </c>
      <c r="L50" s="28" t="s">
        <v>204</v>
      </c>
    </row>
    <row r="51" spans="1:12" ht="21">
      <c r="A51" s="11"/>
      <c r="B51" s="119"/>
      <c r="C51" s="154"/>
      <c r="D51" s="121"/>
      <c r="E51" s="11"/>
      <c r="F51" s="11"/>
      <c r="G51" s="11"/>
      <c r="H51" s="11"/>
      <c r="I51" s="11"/>
      <c r="J51" s="11" t="s">
        <v>1542</v>
      </c>
      <c r="K51" s="11"/>
      <c r="L51" s="28"/>
    </row>
    <row r="52" spans="1:12" ht="21">
      <c r="A52" s="11"/>
      <c r="B52" s="124"/>
      <c r="C52" s="233"/>
      <c r="D52" s="124"/>
      <c r="E52" s="8"/>
      <c r="F52" s="8"/>
      <c r="G52" s="8"/>
      <c r="H52" s="8"/>
      <c r="I52" s="8"/>
      <c r="J52" s="8"/>
      <c r="K52" s="8"/>
      <c r="L52" s="29"/>
    </row>
    <row r="53" spans="1:12" ht="21">
      <c r="A53" s="10">
        <f>A49+1</f>
        <v>10</v>
      </c>
      <c r="B53" s="373" t="s">
        <v>655</v>
      </c>
      <c r="C53" s="104" t="s">
        <v>638</v>
      </c>
      <c r="D53" s="104" t="s">
        <v>635</v>
      </c>
      <c r="E53" s="10"/>
      <c r="F53" s="10"/>
      <c r="G53" s="10"/>
      <c r="H53" s="469">
        <v>100000</v>
      </c>
      <c r="I53" s="10"/>
      <c r="J53" s="27" t="s">
        <v>4</v>
      </c>
      <c r="K53" s="10" t="s">
        <v>693</v>
      </c>
      <c r="L53" s="27" t="s">
        <v>154</v>
      </c>
    </row>
    <row r="54" spans="1:12" ht="21">
      <c r="A54" s="11"/>
      <c r="B54" s="374" t="s">
        <v>656</v>
      </c>
      <c r="C54" s="121"/>
      <c r="D54" s="121"/>
      <c r="E54" s="11"/>
      <c r="F54" s="11"/>
      <c r="G54" s="11"/>
      <c r="H54" s="186" t="s">
        <v>22</v>
      </c>
      <c r="I54" s="11"/>
      <c r="J54" s="11" t="s">
        <v>1549</v>
      </c>
      <c r="K54" s="11" t="s">
        <v>664</v>
      </c>
      <c r="L54" s="28" t="s">
        <v>204</v>
      </c>
    </row>
    <row r="55" spans="1:12" ht="21">
      <c r="A55" s="11"/>
      <c r="B55" s="374"/>
      <c r="C55" s="121"/>
      <c r="D55" s="121"/>
      <c r="E55" s="11"/>
      <c r="F55" s="11"/>
      <c r="G55" s="11"/>
      <c r="H55" s="11"/>
      <c r="I55" s="11"/>
      <c r="J55" s="11" t="s">
        <v>1542</v>
      </c>
      <c r="K55" s="11"/>
      <c r="L55" s="28"/>
    </row>
    <row r="56" spans="1:12" ht="21">
      <c r="A56" s="8"/>
      <c r="B56" s="376"/>
      <c r="C56" s="121"/>
      <c r="D56" s="124"/>
      <c r="E56" s="8"/>
      <c r="F56" s="8"/>
      <c r="G56" s="8"/>
      <c r="H56" s="8"/>
      <c r="I56" s="8"/>
      <c r="J56" s="8"/>
      <c r="K56" s="8"/>
      <c r="L56" s="29"/>
    </row>
    <row r="57" spans="1:12" ht="21">
      <c r="A57" s="11">
        <f>A53+1</f>
        <v>11</v>
      </c>
      <c r="B57" s="373" t="s">
        <v>1475</v>
      </c>
      <c r="C57" s="107" t="s">
        <v>639</v>
      </c>
      <c r="D57" s="141" t="s">
        <v>636</v>
      </c>
      <c r="E57" s="10"/>
      <c r="F57" s="10"/>
      <c r="G57" s="10"/>
      <c r="H57" s="469">
        <v>100000</v>
      </c>
      <c r="I57" s="10"/>
      <c r="J57" s="27" t="s">
        <v>4</v>
      </c>
      <c r="K57" s="10" t="s">
        <v>693</v>
      </c>
      <c r="L57" s="27" t="s">
        <v>154</v>
      </c>
    </row>
    <row r="58" spans="1:12" ht="21">
      <c r="A58" s="11"/>
      <c r="B58" s="119" t="s">
        <v>905</v>
      </c>
      <c r="C58" s="154"/>
      <c r="D58" s="121"/>
      <c r="E58" s="11"/>
      <c r="F58" s="11"/>
      <c r="G58" s="11"/>
      <c r="H58" s="186" t="s">
        <v>22</v>
      </c>
      <c r="I58" s="11"/>
      <c r="J58" s="11" t="s">
        <v>1541</v>
      </c>
      <c r="K58" s="11" t="s">
        <v>664</v>
      </c>
      <c r="L58" s="28" t="s">
        <v>204</v>
      </c>
    </row>
    <row r="59" spans="1:12" ht="21">
      <c r="A59" s="11"/>
      <c r="B59" s="110"/>
      <c r="C59" s="154"/>
      <c r="D59" s="121"/>
      <c r="E59" s="11"/>
      <c r="F59" s="11"/>
      <c r="G59" s="11"/>
      <c r="H59" s="11"/>
      <c r="I59" s="11"/>
      <c r="J59" s="11" t="s">
        <v>1542</v>
      </c>
      <c r="K59" s="11"/>
      <c r="L59" s="28"/>
    </row>
    <row r="60" spans="1:12" ht="21">
      <c r="A60" s="11"/>
      <c r="B60" s="138"/>
      <c r="C60" s="375"/>
      <c r="D60" s="138"/>
      <c r="E60" s="8"/>
      <c r="F60" s="8"/>
      <c r="G60" s="8"/>
      <c r="H60" s="8"/>
      <c r="I60" s="8"/>
      <c r="J60" s="8"/>
      <c r="K60" s="8"/>
      <c r="L60" s="29"/>
    </row>
    <row r="61" spans="1:12" ht="21">
      <c r="A61" s="10">
        <f>A57+1</f>
        <v>12</v>
      </c>
      <c r="B61" s="373" t="s">
        <v>630</v>
      </c>
      <c r="C61" s="107" t="s">
        <v>640</v>
      </c>
      <c r="D61" s="104" t="s">
        <v>631</v>
      </c>
      <c r="E61" s="10"/>
      <c r="F61" s="10"/>
      <c r="G61" s="10"/>
      <c r="H61" s="469">
        <v>100000</v>
      </c>
      <c r="I61" s="10"/>
      <c r="J61" s="27" t="s">
        <v>4</v>
      </c>
      <c r="K61" s="10" t="s">
        <v>513</v>
      </c>
      <c r="L61" s="27" t="s">
        <v>154</v>
      </c>
    </row>
    <row r="62" spans="1:12" ht="21">
      <c r="A62" s="11"/>
      <c r="B62" s="119"/>
      <c r="C62" s="154"/>
      <c r="D62" s="121" t="s">
        <v>632</v>
      </c>
      <c r="E62" s="11"/>
      <c r="F62" s="11"/>
      <c r="G62" s="11"/>
      <c r="H62" s="186" t="s">
        <v>22</v>
      </c>
      <c r="I62" s="11"/>
      <c r="J62" s="11" t="s">
        <v>1550</v>
      </c>
      <c r="K62" s="62" t="s">
        <v>665</v>
      </c>
      <c r="L62" s="28" t="s">
        <v>204</v>
      </c>
    </row>
    <row r="63" spans="1:12" ht="21">
      <c r="A63" s="11"/>
      <c r="B63" s="110"/>
      <c r="C63" s="154"/>
      <c r="D63" s="121" t="s">
        <v>633</v>
      </c>
      <c r="E63" s="11"/>
      <c r="F63" s="11"/>
      <c r="G63" s="11"/>
      <c r="H63" s="11"/>
      <c r="I63" s="11"/>
      <c r="J63" s="11" t="s">
        <v>24</v>
      </c>
      <c r="K63" s="11" t="s">
        <v>666</v>
      </c>
      <c r="L63" s="28"/>
    </row>
    <row r="64" spans="1:12" ht="21">
      <c r="A64" s="8"/>
      <c r="B64" s="138"/>
      <c r="C64" s="375"/>
      <c r="D64" s="138" t="s">
        <v>634</v>
      </c>
      <c r="E64" s="8"/>
      <c r="F64" s="8"/>
      <c r="G64" s="8"/>
      <c r="H64" s="8"/>
      <c r="I64" s="8"/>
      <c r="J64" s="8"/>
      <c r="K64" s="8"/>
      <c r="L64" s="29"/>
    </row>
    <row r="65" spans="1:12" ht="21">
      <c r="A65" s="10">
        <f>A61+1</f>
        <v>13</v>
      </c>
      <c r="B65" s="10" t="s">
        <v>659</v>
      </c>
      <c r="C65" s="10" t="s">
        <v>661</v>
      </c>
      <c r="D65" s="10" t="s">
        <v>662</v>
      </c>
      <c r="E65" s="10"/>
      <c r="F65" s="10"/>
      <c r="G65" s="10"/>
      <c r="H65" s="469">
        <v>100000</v>
      </c>
      <c r="I65" s="10"/>
      <c r="J65" s="27" t="s">
        <v>4</v>
      </c>
      <c r="K65" s="10" t="s">
        <v>694</v>
      </c>
      <c r="L65" s="27" t="s">
        <v>154</v>
      </c>
    </row>
    <row r="66" spans="1:12" ht="21">
      <c r="A66" s="11"/>
      <c r="B66" s="11" t="s">
        <v>660</v>
      </c>
      <c r="C66" s="11"/>
      <c r="D66" s="11"/>
      <c r="E66" s="11"/>
      <c r="F66" s="11"/>
      <c r="G66" s="11"/>
      <c r="H66" s="186" t="s">
        <v>22</v>
      </c>
      <c r="I66" s="11"/>
      <c r="J66" s="28" t="s">
        <v>1551</v>
      </c>
      <c r="K66" s="11"/>
      <c r="L66" s="28" t="s">
        <v>204</v>
      </c>
    </row>
    <row r="67" spans="1:12" ht="21">
      <c r="A67" s="11"/>
      <c r="B67" s="11"/>
      <c r="C67" s="11"/>
      <c r="D67" s="11"/>
      <c r="E67" s="11"/>
      <c r="F67" s="11"/>
      <c r="G67" s="11"/>
      <c r="H67" s="11"/>
      <c r="I67" s="11"/>
      <c r="J67" s="28" t="s">
        <v>1518</v>
      </c>
      <c r="K67" s="11"/>
      <c r="L67" s="28"/>
    </row>
    <row r="68" spans="1:12" ht="21">
      <c r="A68" s="8"/>
      <c r="B68" s="8"/>
      <c r="C68" s="8"/>
      <c r="D68" s="8"/>
      <c r="E68" s="8"/>
      <c r="F68" s="8"/>
      <c r="G68" s="544">
        <f>G49</f>
        <v>180000</v>
      </c>
      <c r="H68" s="518">
        <f>H65+H61+H57+H53</f>
        <v>400000</v>
      </c>
      <c r="I68" s="8"/>
      <c r="J68" s="29"/>
      <c r="K68" s="8"/>
      <c r="L68" s="29"/>
    </row>
    <row r="69" spans="1:12" ht="2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40"/>
    </row>
    <row r="70" spans="1:12" ht="21">
      <c r="A70" s="716">
        <f>A48+1</f>
        <v>50</v>
      </c>
      <c r="B70" s="716"/>
      <c r="C70" s="716"/>
      <c r="D70" s="716"/>
      <c r="E70" s="716"/>
      <c r="F70" s="716"/>
      <c r="G70" s="716"/>
      <c r="H70" s="716"/>
      <c r="I70" s="716"/>
      <c r="J70" s="716"/>
      <c r="K70" s="716"/>
      <c r="L70" s="716"/>
    </row>
    <row r="71" spans="1:12" ht="21">
      <c r="A71" s="10">
        <f>A65+1</f>
        <v>14</v>
      </c>
      <c r="B71" s="10" t="s">
        <v>688</v>
      </c>
      <c r="C71" s="10" t="s">
        <v>690</v>
      </c>
      <c r="D71" s="10" t="s">
        <v>691</v>
      </c>
      <c r="E71" s="10"/>
      <c r="F71" s="10"/>
      <c r="G71" s="10"/>
      <c r="H71" s="469">
        <v>100000</v>
      </c>
      <c r="I71" s="10"/>
      <c r="J71" s="27" t="s">
        <v>4</v>
      </c>
      <c r="K71" s="36" t="s">
        <v>695</v>
      </c>
      <c r="L71" s="27" t="s">
        <v>154</v>
      </c>
    </row>
    <row r="72" spans="1:12" ht="21">
      <c r="A72" s="11"/>
      <c r="B72" s="11" t="s">
        <v>689</v>
      </c>
      <c r="C72" s="11"/>
      <c r="D72" s="11" t="s">
        <v>692</v>
      </c>
      <c r="E72" s="11"/>
      <c r="F72" s="11"/>
      <c r="G72" s="11"/>
      <c r="H72" s="186" t="s">
        <v>22</v>
      </c>
      <c r="I72" s="11"/>
      <c r="J72" s="28" t="s">
        <v>816</v>
      </c>
      <c r="K72" s="11" t="s">
        <v>696</v>
      </c>
      <c r="L72" s="28" t="s">
        <v>204</v>
      </c>
    </row>
    <row r="73" spans="1:12" ht="21">
      <c r="A73" s="11"/>
      <c r="B73" s="11"/>
      <c r="C73" s="11"/>
      <c r="D73" s="11"/>
      <c r="E73" s="11"/>
      <c r="F73" s="11"/>
      <c r="G73" s="11"/>
      <c r="H73" s="11"/>
      <c r="I73" s="11"/>
      <c r="J73" s="28" t="s">
        <v>24</v>
      </c>
      <c r="K73" s="11"/>
      <c r="L73" s="28"/>
    </row>
    <row r="74" spans="1:12" ht="21">
      <c r="A74" s="8"/>
      <c r="B74" s="8"/>
      <c r="C74" s="8"/>
      <c r="D74" s="8"/>
      <c r="E74" s="8"/>
      <c r="F74" s="8"/>
      <c r="G74" s="8"/>
      <c r="H74" s="8"/>
      <c r="I74" s="8"/>
      <c r="J74" s="29"/>
      <c r="K74" s="8"/>
      <c r="L74" s="29"/>
    </row>
    <row r="75" spans="1:12" ht="21">
      <c r="A75" s="10">
        <f>A71+1</f>
        <v>15</v>
      </c>
      <c r="B75" s="10" t="s">
        <v>697</v>
      </c>
      <c r="C75" s="10" t="s">
        <v>700</v>
      </c>
      <c r="D75" s="36" t="s">
        <v>702</v>
      </c>
      <c r="E75" s="10"/>
      <c r="F75" s="10"/>
      <c r="G75" s="10"/>
      <c r="H75" s="469">
        <v>100000</v>
      </c>
      <c r="I75" s="10"/>
      <c r="J75" s="27" t="s">
        <v>4</v>
      </c>
      <c r="K75" s="36" t="s">
        <v>695</v>
      </c>
      <c r="L75" s="27" t="s">
        <v>154</v>
      </c>
    </row>
    <row r="76" spans="1:12" ht="21">
      <c r="A76" s="11"/>
      <c r="B76" s="11" t="s">
        <v>698</v>
      </c>
      <c r="C76" s="11" t="s">
        <v>701</v>
      </c>
      <c r="D76" s="62" t="s">
        <v>703</v>
      </c>
      <c r="E76" s="11"/>
      <c r="F76" s="11"/>
      <c r="G76" s="11"/>
      <c r="H76" s="186" t="s">
        <v>22</v>
      </c>
      <c r="I76" s="11"/>
      <c r="J76" s="28" t="s">
        <v>1552</v>
      </c>
      <c r="K76" s="11" t="s">
        <v>696</v>
      </c>
      <c r="L76" s="28" t="s">
        <v>204</v>
      </c>
    </row>
    <row r="77" spans="1:12" ht="21">
      <c r="A77" s="11"/>
      <c r="B77" s="11" t="s">
        <v>699</v>
      </c>
      <c r="C77" s="11"/>
      <c r="D77" s="62"/>
      <c r="E77" s="11"/>
      <c r="F77" s="11"/>
      <c r="G77" s="11"/>
      <c r="H77" s="11"/>
      <c r="I77" s="11"/>
      <c r="J77" s="28" t="s">
        <v>1553</v>
      </c>
      <c r="K77" s="11"/>
      <c r="L77" s="28"/>
    </row>
    <row r="78" spans="1:12" ht="21">
      <c r="A78" s="8"/>
      <c r="B78" s="8"/>
      <c r="C78" s="8"/>
      <c r="D78" s="63"/>
      <c r="E78" s="8"/>
      <c r="F78" s="8"/>
      <c r="G78" s="8"/>
      <c r="H78" s="8"/>
      <c r="I78" s="8"/>
      <c r="J78" s="29" t="s">
        <v>1514</v>
      </c>
      <c r="K78" s="8"/>
      <c r="L78" s="29"/>
    </row>
    <row r="79" spans="1:12" ht="21">
      <c r="A79" s="10">
        <f>A75+1</f>
        <v>16</v>
      </c>
      <c r="B79" s="10" t="s">
        <v>717</v>
      </c>
      <c r="C79" s="10" t="s">
        <v>474</v>
      </c>
      <c r="D79" s="36" t="s">
        <v>704</v>
      </c>
      <c r="E79" s="10"/>
      <c r="F79" s="10"/>
      <c r="G79" s="10"/>
      <c r="H79" s="469">
        <v>100000</v>
      </c>
      <c r="I79" s="10"/>
      <c r="J79" s="27" t="s">
        <v>4</v>
      </c>
      <c r="K79" s="36" t="s">
        <v>695</v>
      </c>
      <c r="L79" s="27" t="s">
        <v>154</v>
      </c>
    </row>
    <row r="80" spans="1:12" ht="21">
      <c r="A80" s="11"/>
      <c r="B80" s="11" t="s">
        <v>718</v>
      </c>
      <c r="C80" s="11"/>
      <c r="D80" s="62" t="s">
        <v>705</v>
      </c>
      <c r="E80" s="11"/>
      <c r="F80" s="11"/>
      <c r="G80" s="11"/>
      <c r="H80" s="186" t="s">
        <v>22</v>
      </c>
      <c r="I80" s="11"/>
      <c r="J80" s="28" t="s">
        <v>1550</v>
      </c>
      <c r="K80" s="11" t="s">
        <v>696</v>
      </c>
      <c r="L80" s="28" t="s">
        <v>204</v>
      </c>
    </row>
    <row r="81" spans="1:12" ht="21">
      <c r="A81" s="11"/>
      <c r="B81" s="11"/>
      <c r="C81" s="11"/>
      <c r="D81" s="62"/>
      <c r="E81" s="11"/>
      <c r="F81" s="11"/>
      <c r="G81" s="11"/>
      <c r="H81" s="11"/>
      <c r="I81" s="11"/>
      <c r="J81" s="28" t="s">
        <v>24</v>
      </c>
      <c r="K81" s="11"/>
      <c r="L81" s="28"/>
    </row>
    <row r="82" spans="1:12" ht="21">
      <c r="A82" s="8"/>
      <c r="B82" s="8"/>
      <c r="C82" s="8"/>
      <c r="D82" s="63"/>
      <c r="E82" s="8"/>
      <c r="F82" s="8"/>
      <c r="G82" s="8"/>
      <c r="H82" s="8"/>
      <c r="I82" s="8"/>
      <c r="J82" s="29"/>
      <c r="K82" s="8"/>
      <c r="L82" s="29"/>
    </row>
    <row r="83" spans="1:12" ht="21">
      <c r="A83" s="10">
        <f>A79+1</f>
        <v>17</v>
      </c>
      <c r="B83" s="10" t="s">
        <v>719</v>
      </c>
      <c r="C83" s="10" t="s">
        <v>447</v>
      </c>
      <c r="D83" s="36" t="s">
        <v>720</v>
      </c>
      <c r="E83" s="10"/>
      <c r="F83" s="10"/>
      <c r="G83" s="10"/>
      <c r="H83" s="469">
        <v>100000</v>
      </c>
      <c r="I83" s="10"/>
      <c r="J83" s="27" t="s">
        <v>4</v>
      </c>
      <c r="K83" s="36" t="s">
        <v>695</v>
      </c>
      <c r="L83" s="27" t="s">
        <v>154</v>
      </c>
    </row>
    <row r="84" spans="1:12" ht="21">
      <c r="A84" s="11"/>
      <c r="B84" s="11"/>
      <c r="C84" s="11"/>
      <c r="D84" s="62" t="s">
        <v>721</v>
      </c>
      <c r="E84" s="11"/>
      <c r="F84" s="11"/>
      <c r="G84" s="11"/>
      <c r="H84" s="186" t="s">
        <v>22</v>
      </c>
      <c r="I84" s="11"/>
      <c r="J84" s="11" t="s">
        <v>1541</v>
      </c>
      <c r="K84" s="11" t="s">
        <v>696</v>
      </c>
      <c r="L84" s="28" t="s">
        <v>204</v>
      </c>
    </row>
    <row r="85" spans="1:12" ht="21">
      <c r="A85" s="11"/>
      <c r="B85" s="11"/>
      <c r="C85" s="11"/>
      <c r="D85" s="62"/>
      <c r="E85" s="11"/>
      <c r="F85" s="11"/>
      <c r="G85" s="11"/>
      <c r="H85" s="11"/>
      <c r="I85" s="11"/>
      <c r="J85" s="11" t="s">
        <v>1542</v>
      </c>
      <c r="K85" s="11"/>
      <c r="L85" s="28"/>
    </row>
    <row r="86" spans="1:12" ht="21">
      <c r="A86" s="8"/>
      <c r="B86" s="8"/>
      <c r="C86" s="8"/>
      <c r="D86" s="63"/>
      <c r="E86" s="8"/>
      <c r="F86" s="8"/>
      <c r="G86" s="8"/>
      <c r="H86" s="8"/>
      <c r="I86" s="8"/>
      <c r="J86" s="8"/>
      <c r="K86" s="8"/>
      <c r="L86" s="29"/>
    </row>
    <row r="87" spans="1:12" ht="21">
      <c r="A87" s="10">
        <f>A83+1</f>
        <v>18</v>
      </c>
      <c r="B87" s="10" t="s">
        <v>739</v>
      </c>
      <c r="C87" s="10" t="s">
        <v>740</v>
      </c>
      <c r="D87" s="36" t="s">
        <v>742</v>
      </c>
      <c r="E87" s="10"/>
      <c r="F87" s="10"/>
      <c r="G87" s="10"/>
      <c r="H87" s="469">
        <v>100000</v>
      </c>
      <c r="I87" s="10"/>
      <c r="J87" s="27" t="s">
        <v>4</v>
      </c>
      <c r="K87" s="36" t="s">
        <v>695</v>
      </c>
      <c r="L87" s="27" t="s">
        <v>154</v>
      </c>
    </row>
    <row r="88" spans="1:12" ht="21">
      <c r="A88" s="11"/>
      <c r="B88" s="11"/>
      <c r="C88" s="11" t="s">
        <v>741</v>
      </c>
      <c r="D88" s="62"/>
      <c r="E88" s="11"/>
      <c r="F88" s="11"/>
      <c r="G88" s="11"/>
      <c r="H88" s="186" t="s">
        <v>22</v>
      </c>
      <c r="I88" s="11"/>
      <c r="J88" s="28" t="s">
        <v>1554</v>
      </c>
      <c r="K88" s="11" t="s">
        <v>696</v>
      </c>
      <c r="L88" s="28" t="s">
        <v>204</v>
      </c>
    </row>
    <row r="89" spans="1:12" ht="21">
      <c r="A89" s="11"/>
      <c r="B89" s="11"/>
      <c r="C89" s="11"/>
      <c r="D89" s="62"/>
      <c r="E89" s="11"/>
      <c r="F89" s="11"/>
      <c r="G89" s="11"/>
      <c r="H89" s="11"/>
      <c r="I89" s="11"/>
      <c r="J89" s="28" t="s">
        <v>1518</v>
      </c>
      <c r="K89" s="11"/>
      <c r="L89" s="28"/>
    </row>
    <row r="90" spans="1:12" ht="21">
      <c r="A90" s="8"/>
      <c r="B90" s="8"/>
      <c r="C90" s="8"/>
      <c r="D90" s="63"/>
      <c r="E90" s="8"/>
      <c r="F90" s="8"/>
      <c r="G90" s="8"/>
      <c r="H90" s="518">
        <f>H87+H83+H79+H75+H71</f>
        <v>500000</v>
      </c>
      <c r="I90" s="8"/>
      <c r="J90" s="29"/>
      <c r="K90" s="8"/>
      <c r="L90" s="29"/>
    </row>
    <row r="91" spans="1:12" ht="21">
      <c r="A91" s="9"/>
      <c r="B91" s="9"/>
      <c r="C91" s="9"/>
      <c r="D91" s="68"/>
      <c r="E91" s="9"/>
      <c r="F91" s="9"/>
      <c r="G91" s="9"/>
      <c r="H91" s="9"/>
      <c r="I91" s="9"/>
      <c r="J91" s="9"/>
      <c r="K91" s="9"/>
      <c r="L91" s="40"/>
    </row>
    <row r="92" spans="1:12" ht="21">
      <c r="A92" s="708"/>
      <c r="B92" s="708"/>
      <c r="C92" s="708"/>
      <c r="D92" s="708"/>
      <c r="E92" s="708"/>
      <c r="F92" s="708"/>
      <c r="G92" s="708"/>
      <c r="H92" s="708"/>
      <c r="I92" s="708"/>
      <c r="J92" s="708"/>
      <c r="K92" s="708"/>
      <c r="L92" s="708"/>
    </row>
    <row r="93" spans="1:12" ht="21">
      <c r="A93" s="716">
        <f>A70+1</f>
        <v>51</v>
      </c>
      <c r="B93" s="716"/>
      <c r="C93" s="716"/>
      <c r="D93" s="716"/>
      <c r="E93" s="716"/>
      <c r="F93" s="716"/>
      <c r="G93" s="716"/>
      <c r="H93" s="716"/>
      <c r="I93" s="716"/>
      <c r="J93" s="716"/>
      <c r="K93" s="716"/>
      <c r="L93" s="716"/>
    </row>
    <row r="94" spans="1:12" ht="21">
      <c r="A94" s="10">
        <f>A87+1</f>
        <v>19</v>
      </c>
      <c r="B94" s="10" t="s">
        <v>743</v>
      </c>
      <c r="C94" s="10" t="s">
        <v>447</v>
      </c>
      <c r="D94" s="36" t="s">
        <v>744</v>
      </c>
      <c r="E94" s="10"/>
      <c r="F94" s="10"/>
      <c r="G94" s="10"/>
      <c r="H94" s="469">
        <v>100000</v>
      </c>
      <c r="I94" s="10"/>
      <c r="J94" s="56" t="s">
        <v>4</v>
      </c>
      <c r="K94" s="36" t="s">
        <v>1476</v>
      </c>
      <c r="L94" s="27" t="s">
        <v>154</v>
      </c>
    </row>
    <row r="95" spans="1:12" ht="21">
      <c r="A95" s="11"/>
      <c r="B95" s="11"/>
      <c r="C95" s="11"/>
      <c r="D95" s="62" t="s">
        <v>745</v>
      </c>
      <c r="E95" s="11"/>
      <c r="F95" s="11"/>
      <c r="G95" s="11"/>
      <c r="H95" s="186" t="s">
        <v>22</v>
      </c>
      <c r="I95" s="11"/>
      <c r="J95" s="3" t="s">
        <v>1541</v>
      </c>
      <c r="K95" s="11" t="s">
        <v>734</v>
      </c>
      <c r="L95" s="28" t="s">
        <v>204</v>
      </c>
    </row>
    <row r="96" spans="1:12" ht="21">
      <c r="A96" s="11"/>
      <c r="B96" s="11"/>
      <c r="C96" s="11"/>
      <c r="D96" s="62"/>
      <c r="E96" s="11"/>
      <c r="F96" s="11"/>
      <c r="G96" s="11"/>
      <c r="H96" s="11"/>
      <c r="I96" s="11"/>
      <c r="J96" s="3" t="s">
        <v>1542</v>
      </c>
      <c r="K96" s="11"/>
      <c r="L96" s="28"/>
    </row>
    <row r="97" spans="1:12" ht="21">
      <c r="A97" s="8"/>
      <c r="B97" s="8"/>
      <c r="C97" s="8"/>
      <c r="D97" s="63"/>
      <c r="E97" s="8"/>
      <c r="F97" s="8"/>
      <c r="G97" s="8"/>
      <c r="H97" s="8"/>
      <c r="I97" s="8"/>
      <c r="J97" s="6"/>
      <c r="K97" s="8"/>
      <c r="L97" s="29"/>
    </row>
    <row r="98" spans="1:12" ht="21">
      <c r="A98" s="10">
        <f>A94+1</f>
        <v>20</v>
      </c>
      <c r="B98" s="10" t="s">
        <v>780</v>
      </c>
      <c r="C98" s="10" t="s">
        <v>447</v>
      </c>
      <c r="D98" s="36" t="s">
        <v>782</v>
      </c>
      <c r="E98" s="10"/>
      <c r="F98" s="10"/>
      <c r="G98" s="10"/>
      <c r="H98" s="469">
        <v>100000</v>
      </c>
      <c r="I98" s="10"/>
      <c r="J98" s="27" t="s">
        <v>4</v>
      </c>
      <c r="K98" s="36" t="s">
        <v>1476</v>
      </c>
      <c r="L98" s="27" t="s">
        <v>154</v>
      </c>
    </row>
    <row r="99" spans="1:12" ht="21">
      <c r="A99" s="11"/>
      <c r="B99" s="11"/>
      <c r="C99" s="11"/>
      <c r="D99" s="62" t="s">
        <v>783</v>
      </c>
      <c r="E99" s="11"/>
      <c r="F99" s="11"/>
      <c r="G99" s="11"/>
      <c r="H99" s="186" t="s">
        <v>22</v>
      </c>
      <c r="I99" s="11"/>
      <c r="J99" s="11" t="s">
        <v>1541</v>
      </c>
      <c r="K99" s="11" t="s">
        <v>734</v>
      </c>
      <c r="L99" s="28" t="s">
        <v>204</v>
      </c>
    </row>
    <row r="100" spans="1:12" ht="21">
      <c r="A100" s="11"/>
      <c r="B100" s="11"/>
      <c r="C100" s="11"/>
      <c r="D100" s="62"/>
      <c r="E100" s="11"/>
      <c r="F100" s="11"/>
      <c r="G100" s="11"/>
      <c r="H100" s="11"/>
      <c r="I100" s="11"/>
      <c r="J100" s="11" t="s">
        <v>1542</v>
      </c>
      <c r="K100" s="11"/>
      <c r="L100" s="28"/>
    </row>
    <row r="101" spans="1:12" ht="21">
      <c r="A101" s="8"/>
      <c r="B101" s="8"/>
      <c r="C101" s="8"/>
      <c r="D101" s="63"/>
      <c r="E101" s="8"/>
      <c r="F101" s="8"/>
      <c r="G101" s="8"/>
      <c r="H101" s="8"/>
      <c r="I101" s="8"/>
      <c r="J101" s="8"/>
      <c r="K101" s="8"/>
      <c r="L101" s="29"/>
    </row>
    <row r="102" spans="1:12" ht="21">
      <c r="A102" s="10">
        <f>A98+1</f>
        <v>21</v>
      </c>
      <c r="B102" s="10" t="s">
        <v>781</v>
      </c>
      <c r="C102" s="10" t="s">
        <v>815</v>
      </c>
      <c r="D102" s="36" t="s">
        <v>784</v>
      </c>
      <c r="E102" s="10"/>
      <c r="F102" s="10"/>
      <c r="G102" s="10"/>
      <c r="H102" s="469">
        <v>100000</v>
      </c>
      <c r="I102" s="10"/>
      <c r="J102" s="27" t="s">
        <v>4</v>
      </c>
      <c r="K102" s="36" t="s">
        <v>695</v>
      </c>
      <c r="L102" s="27" t="s">
        <v>154</v>
      </c>
    </row>
    <row r="103" spans="1:12" ht="21">
      <c r="A103" s="11"/>
      <c r="B103" s="11"/>
      <c r="C103" s="11" t="s">
        <v>816</v>
      </c>
      <c r="D103" s="62" t="s">
        <v>785</v>
      </c>
      <c r="E103" s="11"/>
      <c r="F103" s="11"/>
      <c r="G103" s="11"/>
      <c r="H103" s="186" t="s">
        <v>22</v>
      </c>
      <c r="I103" s="11"/>
      <c r="J103" s="11" t="s">
        <v>1555</v>
      </c>
      <c r="K103" s="11" t="s">
        <v>696</v>
      </c>
      <c r="L103" s="28" t="s">
        <v>204</v>
      </c>
    </row>
    <row r="104" spans="1:12" ht="21">
      <c r="A104" s="11"/>
      <c r="B104" s="11"/>
      <c r="C104" s="11"/>
      <c r="D104" s="62"/>
      <c r="E104" s="11"/>
      <c r="F104" s="11"/>
      <c r="G104" s="11"/>
      <c r="H104" s="11"/>
      <c r="I104" s="11"/>
      <c r="J104" s="11"/>
      <c r="K104" s="11"/>
      <c r="L104" s="28"/>
    </row>
    <row r="105" spans="1:12" ht="21">
      <c r="A105" s="8"/>
      <c r="B105" s="8"/>
      <c r="C105" s="8"/>
      <c r="D105" s="63"/>
      <c r="E105" s="8"/>
      <c r="F105" s="8"/>
      <c r="G105" s="8"/>
      <c r="H105" s="8"/>
      <c r="I105" s="8"/>
      <c r="J105" s="8"/>
      <c r="K105" s="8"/>
      <c r="L105" s="29"/>
    </row>
    <row r="106" spans="1:12" ht="21">
      <c r="A106" s="10">
        <f>A102+1</f>
        <v>22</v>
      </c>
      <c r="B106" s="10" t="s">
        <v>808</v>
      </c>
      <c r="C106" s="10" t="s">
        <v>814</v>
      </c>
      <c r="D106" s="19" t="s">
        <v>810</v>
      </c>
      <c r="E106" s="10"/>
      <c r="F106" s="10"/>
      <c r="G106" s="10"/>
      <c r="H106" s="469">
        <v>100000</v>
      </c>
      <c r="I106" s="10"/>
      <c r="J106" s="27" t="s">
        <v>4</v>
      </c>
      <c r="K106" s="36" t="s">
        <v>695</v>
      </c>
      <c r="L106" s="27" t="s">
        <v>154</v>
      </c>
    </row>
    <row r="107" spans="1:12" ht="21">
      <c r="A107" s="11"/>
      <c r="B107" s="11" t="s">
        <v>809</v>
      </c>
      <c r="C107" s="11"/>
      <c r="D107" s="62" t="s">
        <v>811</v>
      </c>
      <c r="E107" s="11"/>
      <c r="F107" s="11"/>
      <c r="G107" s="11"/>
      <c r="H107" s="186" t="s">
        <v>22</v>
      </c>
      <c r="I107" s="11"/>
      <c r="J107" s="28" t="s">
        <v>1556</v>
      </c>
      <c r="K107" s="11" t="s">
        <v>696</v>
      </c>
      <c r="L107" s="28" t="s">
        <v>204</v>
      </c>
    </row>
    <row r="108" spans="1:12" ht="21">
      <c r="A108" s="11"/>
      <c r="B108" s="11"/>
      <c r="C108" s="11"/>
      <c r="D108" s="62"/>
      <c r="E108" s="11"/>
      <c r="F108" s="11"/>
      <c r="G108" s="11"/>
      <c r="H108" s="11"/>
      <c r="I108" s="11"/>
      <c r="J108" s="28" t="s">
        <v>24</v>
      </c>
      <c r="K108" s="11"/>
      <c r="L108" s="28"/>
    </row>
    <row r="109" spans="1:12" ht="21">
      <c r="A109" s="8"/>
      <c r="B109" s="8"/>
      <c r="C109" s="8"/>
      <c r="D109" s="63"/>
      <c r="E109" s="8"/>
      <c r="F109" s="8"/>
      <c r="G109" s="8"/>
      <c r="H109" s="8"/>
      <c r="I109" s="8"/>
      <c r="J109" s="29"/>
      <c r="K109" s="8"/>
      <c r="L109" s="29"/>
    </row>
    <row r="110" spans="1:12" ht="21">
      <c r="A110" s="10">
        <f>A106+1</f>
        <v>23</v>
      </c>
      <c r="B110" s="36" t="s">
        <v>812</v>
      </c>
      <c r="C110" s="10" t="s">
        <v>661</v>
      </c>
      <c r="D110" s="19" t="s">
        <v>810</v>
      </c>
      <c r="E110" s="10"/>
      <c r="F110" s="10"/>
      <c r="G110" s="10"/>
      <c r="H110" s="469">
        <v>100000</v>
      </c>
      <c r="I110" s="10"/>
      <c r="J110" s="27" t="s">
        <v>4</v>
      </c>
      <c r="K110" s="36" t="s">
        <v>695</v>
      </c>
      <c r="L110" s="27" t="s">
        <v>154</v>
      </c>
    </row>
    <row r="111" spans="1:12" ht="21">
      <c r="A111" s="11"/>
      <c r="B111" s="11" t="s">
        <v>813</v>
      </c>
      <c r="C111" s="11"/>
      <c r="D111" s="62" t="s">
        <v>811</v>
      </c>
      <c r="E111" s="11"/>
      <c r="F111" s="11"/>
      <c r="G111" s="11"/>
      <c r="H111" s="186" t="s">
        <v>22</v>
      </c>
      <c r="I111" s="11"/>
      <c r="J111" s="28" t="s">
        <v>1556</v>
      </c>
      <c r="K111" s="11" t="s">
        <v>696</v>
      </c>
      <c r="L111" s="28" t="s">
        <v>204</v>
      </c>
    </row>
    <row r="112" spans="1:12" ht="21">
      <c r="A112" s="11"/>
      <c r="B112" s="11"/>
      <c r="C112" s="11"/>
      <c r="D112" s="62"/>
      <c r="E112" s="11"/>
      <c r="F112" s="11"/>
      <c r="G112" s="11"/>
      <c r="H112" s="11"/>
      <c r="I112" s="11"/>
      <c r="J112" s="28" t="s">
        <v>24</v>
      </c>
      <c r="K112" s="11"/>
      <c r="L112" s="28"/>
    </row>
    <row r="113" spans="1:12" ht="21">
      <c r="A113" s="8"/>
      <c r="B113" s="8"/>
      <c r="C113" s="8"/>
      <c r="D113" s="63"/>
      <c r="E113" s="8"/>
      <c r="F113" s="8"/>
      <c r="G113" s="8"/>
      <c r="H113" s="518">
        <f>H110+H106+H102+H98+H94</f>
        <v>500000</v>
      </c>
      <c r="I113" s="8"/>
      <c r="J113" s="29"/>
      <c r="K113" s="8"/>
      <c r="L113" s="29"/>
    </row>
    <row r="114" spans="1:12" ht="21">
      <c r="A114" s="9"/>
      <c r="B114" s="9"/>
      <c r="C114" s="9"/>
      <c r="D114" s="68"/>
      <c r="E114" s="9"/>
      <c r="F114" s="9"/>
      <c r="G114" s="9"/>
      <c r="H114" s="9"/>
      <c r="I114" s="9"/>
      <c r="J114" s="9"/>
      <c r="K114" s="9"/>
      <c r="L114" s="40"/>
    </row>
    <row r="115" spans="1:12" ht="21">
      <c r="A115" s="9"/>
      <c r="B115" s="9"/>
      <c r="C115" s="9"/>
      <c r="D115" s="68"/>
      <c r="E115" s="9"/>
      <c r="F115" s="9"/>
      <c r="G115" s="9"/>
      <c r="H115" s="9"/>
      <c r="I115" s="9"/>
      <c r="J115" s="9"/>
      <c r="K115" s="9"/>
      <c r="L115" s="40"/>
    </row>
    <row r="116" spans="1:12" ht="21">
      <c r="A116" s="716">
        <f>A93+1</f>
        <v>52</v>
      </c>
      <c r="B116" s="716"/>
      <c r="C116" s="716"/>
      <c r="D116" s="716"/>
      <c r="E116" s="716"/>
      <c r="F116" s="716"/>
      <c r="G116" s="716"/>
      <c r="H116" s="716"/>
      <c r="I116" s="716"/>
      <c r="J116" s="716"/>
      <c r="K116" s="716"/>
      <c r="L116" s="716"/>
    </row>
    <row r="117" spans="1:12" ht="21">
      <c r="A117" s="10">
        <f>A110+1</f>
        <v>24</v>
      </c>
      <c r="B117" s="36" t="s">
        <v>838</v>
      </c>
      <c r="C117" s="10" t="s">
        <v>1477</v>
      </c>
      <c r="D117" s="19" t="s">
        <v>1479</v>
      </c>
      <c r="E117" s="10"/>
      <c r="F117" s="10"/>
      <c r="G117" s="469">
        <v>100000</v>
      </c>
      <c r="H117" s="10"/>
      <c r="I117" s="10"/>
      <c r="J117" s="27" t="s">
        <v>4</v>
      </c>
      <c r="K117" s="36" t="s">
        <v>695</v>
      </c>
      <c r="L117" s="27" t="s">
        <v>154</v>
      </c>
    </row>
    <row r="118" spans="1:12" ht="21">
      <c r="A118" s="11"/>
      <c r="B118" s="11" t="s">
        <v>603</v>
      </c>
      <c r="C118" s="11" t="s">
        <v>1478</v>
      </c>
      <c r="D118" s="62"/>
      <c r="E118" s="11"/>
      <c r="F118" s="11"/>
      <c r="G118" s="186" t="s">
        <v>22</v>
      </c>
      <c r="H118" s="11"/>
      <c r="I118" s="11"/>
      <c r="J118" s="11" t="s">
        <v>1540</v>
      </c>
      <c r="K118" s="11" t="s">
        <v>696</v>
      </c>
      <c r="L118" s="28" t="s">
        <v>204</v>
      </c>
    </row>
    <row r="119" spans="1:12" ht="21">
      <c r="A119" s="11"/>
      <c r="B119" s="11"/>
      <c r="C119" s="11"/>
      <c r="D119" s="62"/>
      <c r="E119" s="11"/>
      <c r="F119" s="11"/>
      <c r="G119" s="11"/>
      <c r="H119" s="11"/>
      <c r="I119" s="11"/>
      <c r="J119" s="11" t="s">
        <v>1514</v>
      </c>
      <c r="K119" s="11"/>
      <c r="L119" s="28"/>
    </row>
    <row r="120" spans="1:12" ht="21">
      <c r="A120" s="8"/>
      <c r="B120" s="8"/>
      <c r="C120" s="8"/>
      <c r="D120" s="63"/>
      <c r="E120" s="8"/>
      <c r="F120" s="8"/>
      <c r="G120" s="8"/>
      <c r="H120" s="8"/>
      <c r="I120" s="8"/>
      <c r="J120" s="8"/>
      <c r="K120" s="8"/>
      <c r="L120" s="29"/>
    </row>
    <row r="121" spans="1:12" ht="21">
      <c r="A121" s="10">
        <f>A117+1</f>
        <v>25</v>
      </c>
      <c r="B121" s="36" t="s">
        <v>588</v>
      </c>
      <c r="C121" s="10" t="s">
        <v>690</v>
      </c>
      <c r="D121" s="19" t="s">
        <v>842</v>
      </c>
      <c r="E121" s="10"/>
      <c r="F121" s="10"/>
      <c r="G121" s="469">
        <v>100000</v>
      </c>
      <c r="H121" s="10"/>
      <c r="I121" s="10"/>
      <c r="J121" s="27" t="s">
        <v>4</v>
      </c>
      <c r="K121" s="36" t="s">
        <v>695</v>
      </c>
      <c r="L121" s="27" t="s">
        <v>154</v>
      </c>
    </row>
    <row r="122" spans="1:12" ht="21">
      <c r="A122" s="11"/>
      <c r="B122" s="11"/>
      <c r="C122" s="11"/>
      <c r="D122" s="62" t="s">
        <v>843</v>
      </c>
      <c r="E122" s="11"/>
      <c r="F122" s="11"/>
      <c r="G122" s="186" t="s">
        <v>22</v>
      </c>
      <c r="H122" s="11"/>
      <c r="I122" s="11"/>
      <c r="J122" s="11" t="s">
        <v>52</v>
      </c>
      <c r="K122" s="11" t="s">
        <v>696</v>
      </c>
      <c r="L122" s="28" t="s">
        <v>204</v>
      </c>
    </row>
    <row r="123" spans="1:12" ht="21">
      <c r="A123" s="11"/>
      <c r="B123" s="11"/>
      <c r="C123" s="11"/>
      <c r="D123" s="62"/>
      <c r="E123" s="11"/>
      <c r="F123" s="11"/>
      <c r="G123" s="11"/>
      <c r="H123" s="11"/>
      <c r="I123" s="11"/>
      <c r="J123" s="11" t="s">
        <v>1544</v>
      </c>
      <c r="K123" s="11"/>
      <c r="L123" s="28"/>
    </row>
    <row r="124" spans="1:12" ht="21">
      <c r="A124" s="8"/>
      <c r="B124" s="8"/>
      <c r="C124" s="8"/>
      <c r="D124" s="63"/>
      <c r="E124" s="8"/>
      <c r="F124" s="8"/>
      <c r="G124" s="8"/>
      <c r="H124" s="8"/>
      <c r="I124" s="8"/>
      <c r="J124" s="8" t="s">
        <v>1557</v>
      </c>
      <c r="K124" s="8"/>
      <c r="L124" s="29"/>
    </row>
    <row r="125" spans="1:12" ht="21">
      <c r="A125" s="10">
        <f>A121+1</f>
        <v>26</v>
      </c>
      <c r="B125" s="36" t="s">
        <v>846</v>
      </c>
      <c r="C125" s="10" t="s">
        <v>845</v>
      </c>
      <c r="D125" s="19" t="s">
        <v>844</v>
      </c>
      <c r="E125" s="10"/>
      <c r="F125" s="10"/>
      <c r="G125" s="469">
        <v>100000</v>
      </c>
      <c r="H125" s="10"/>
      <c r="I125" s="10"/>
      <c r="J125" s="27" t="s">
        <v>4</v>
      </c>
      <c r="K125" s="36" t="s">
        <v>1481</v>
      </c>
      <c r="L125" s="27" t="s">
        <v>154</v>
      </c>
    </row>
    <row r="126" spans="1:12" ht="21">
      <c r="A126" s="11"/>
      <c r="B126" s="11"/>
      <c r="C126" s="11"/>
      <c r="D126" s="62"/>
      <c r="E126" s="11"/>
      <c r="F126" s="11"/>
      <c r="G126" s="186" t="s">
        <v>22</v>
      </c>
      <c r="H126" s="11"/>
      <c r="I126" s="11"/>
      <c r="J126" s="11" t="s">
        <v>1558</v>
      </c>
      <c r="K126" s="11" t="s">
        <v>753</v>
      </c>
      <c r="L126" s="28" t="s">
        <v>204</v>
      </c>
    </row>
    <row r="127" spans="1:12" ht="21">
      <c r="A127" s="11"/>
      <c r="B127" s="11"/>
      <c r="C127" s="11"/>
      <c r="D127" s="62"/>
      <c r="E127" s="11"/>
      <c r="F127" s="11"/>
      <c r="G127" s="11"/>
      <c r="H127" s="11"/>
      <c r="I127" s="11"/>
      <c r="J127" s="11" t="s">
        <v>24</v>
      </c>
      <c r="K127" s="11"/>
      <c r="L127" s="28"/>
    </row>
    <row r="128" spans="1:12" ht="21">
      <c r="A128" s="8"/>
      <c r="B128" s="8"/>
      <c r="C128" s="8"/>
      <c r="D128" s="63"/>
      <c r="E128" s="8"/>
      <c r="F128" s="8"/>
      <c r="G128" s="8"/>
      <c r="H128" s="8"/>
      <c r="I128" s="8"/>
      <c r="J128" s="8"/>
      <c r="K128" s="8"/>
      <c r="L128" s="29"/>
    </row>
    <row r="129" spans="1:12" ht="21">
      <c r="A129" s="10">
        <f>A125+1</f>
        <v>27</v>
      </c>
      <c r="B129" s="36" t="s">
        <v>847</v>
      </c>
      <c r="C129" s="10" t="s">
        <v>1480</v>
      </c>
      <c r="D129" s="19" t="s">
        <v>848</v>
      </c>
      <c r="E129" s="10"/>
      <c r="F129" s="10"/>
      <c r="G129" s="469">
        <v>100000</v>
      </c>
      <c r="H129" s="10"/>
      <c r="I129" s="10"/>
      <c r="J129" s="27" t="s">
        <v>4</v>
      </c>
      <c r="K129" s="36" t="s">
        <v>695</v>
      </c>
      <c r="L129" s="27" t="s">
        <v>154</v>
      </c>
    </row>
    <row r="130" spans="1:12" ht="21">
      <c r="A130" s="11"/>
      <c r="B130" s="11" t="s">
        <v>615</v>
      </c>
      <c r="C130" s="11"/>
      <c r="D130" s="62" t="s">
        <v>21</v>
      </c>
      <c r="E130" s="11"/>
      <c r="F130" s="11"/>
      <c r="G130" s="186" t="s">
        <v>22</v>
      </c>
      <c r="H130" s="11"/>
      <c r="I130" s="11"/>
      <c r="J130" s="11" t="s">
        <v>1556</v>
      </c>
      <c r="K130" s="11" t="s">
        <v>696</v>
      </c>
      <c r="L130" s="28" t="s">
        <v>204</v>
      </c>
    </row>
    <row r="131" spans="1:12" ht="21">
      <c r="A131" s="11"/>
      <c r="B131" s="11"/>
      <c r="C131" s="11"/>
      <c r="D131" s="62"/>
      <c r="E131" s="11"/>
      <c r="F131" s="11"/>
      <c r="G131" s="11"/>
      <c r="H131" s="11"/>
      <c r="I131" s="11"/>
      <c r="J131" s="11" t="s">
        <v>1559</v>
      </c>
      <c r="K131" s="11"/>
      <c r="L131" s="28"/>
    </row>
    <row r="132" spans="1:12" ht="21">
      <c r="A132" s="8"/>
      <c r="B132" s="8"/>
      <c r="C132" s="8"/>
      <c r="D132" s="63"/>
      <c r="E132" s="8"/>
      <c r="F132" s="8"/>
      <c r="G132" s="8"/>
      <c r="H132" s="8"/>
      <c r="I132" s="8"/>
      <c r="J132" s="8" t="s">
        <v>24</v>
      </c>
      <c r="K132" s="8"/>
      <c r="L132" s="29"/>
    </row>
    <row r="133" spans="1:12" ht="21">
      <c r="A133" s="10">
        <f>A129+1</f>
        <v>28</v>
      </c>
      <c r="B133" s="36" t="s">
        <v>862</v>
      </c>
      <c r="C133" s="10" t="s">
        <v>1480</v>
      </c>
      <c r="D133" s="19" t="s">
        <v>863</v>
      </c>
      <c r="E133" s="10"/>
      <c r="F133" s="10"/>
      <c r="G133" s="469">
        <v>100000</v>
      </c>
      <c r="H133" s="10"/>
      <c r="I133" s="10"/>
      <c r="J133" s="27" t="s">
        <v>4</v>
      </c>
      <c r="K133" s="36" t="s">
        <v>1482</v>
      </c>
      <c r="L133" s="27" t="s">
        <v>154</v>
      </c>
    </row>
    <row r="134" spans="1:12" ht="21">
      <c r="A134" s="11"/>
      <c r="B134" s="11"/>
      <c r="C134" s="11"/>
      <c r="D134" s="62"/>
      <c r="E134" s="11"/>
      <c r="F134" s="11"/>
      <c r="G134" s="186" t="s">
        <v>22</v>
      </c>
      <c r="H134" s="11"/>
      <c r="I134" s="11"/>
      <c r="J134" s="11" t="s">
        <v>1548</v>
      </c>
      <c r="K134" s="11"/>
      <c r="L134" s="28" t="s">
        <v>204</v>
      </c>
    </row>
    <row r="135" spans="1:12" ht="21">
      <c r="A135" s="11"/>
      <c r="B135" s="11"/>
      <c r="C135" s="11"/>
      <c r="D135" s="62"/>
      <c r="E135" s="11"/>
      <c r="F135" s="11"/>
      <c r="G135" s="11"/>
      <c r="H135" s="11"/>
      <c r="I135" s="11"/>
      <c r="J135" s="11" t="s">
        <v>1542</v>
      </c>
      <c r="K135" s="11"/>
      <c r="L135" s="28"/>
    </row>
    <row r="136" spans="1:12" ht="21">
      <c r="A136" s="8"/>
      <c r="B136" s="8"/>
      <c r="C136" s="8"/>
      <c r="D136" s="63"/>
      <c r="E136" s="8"/>
      <c r="F136" s="8"/>
      <c r="G136" s="545">
        <f>G133+G129+G125+G121+G117</f>
        <v>500000</v>
      </c>
      <c r="H136" s="8"/>
      <c r="I136" s="8"/>
      <c r="J136" s="8"/>
      <c r="K136" s="8"/>
      <c r="L136" s="29"/>
    </row>
    <row r="137" spans="1:12" ht="21">
      <c r="A137" s="9"/>
      <c r="B137" s="9"/>
      <c r="C137" s="9"/>
      <c r="D137" s="68"/>
      <c r="E137" s="9"/>
      <c r="F137" s="9"/>
      <c r="G137" s="9"/>
      <c r="H137" s="9"/>
      <c r="I137" s="9"/>
      <c r="J137" s="9"/>
      <c r="K137" s="9"/>
      <c r="L137" s="40"/>
    </row>
    <row r="138" spans="1:12" ht="21">
      <c r="A138" s="9"/>
      <c r="B138" s="9"/>
      <c r="C138" s="9"/>
      <c r="D138" s="68"/>
      <c r="E138" s="9"/>
      <c r="F138" s="9"/>
      <c r="G138" s="9"/>
      <c r="H138" s="9"/>
      <c r="I138" s="9"/>
      <c r="J138" s="9"/>
      <c r="K138" s="9"/>
      <c r="L138" s="40"/>
    </row>
    <row r="139" spans="1:12" ht="21">
      <c r="A139" s="9"/>
      <c r="B139" s="9"/>
      <c r="C139" s="9"/>
      <c r="D139" s="68"/>
      <c r="E139" s="9"/>
      <c r="F139" s="9"/>
      <c r="G139" s="9"/>
      <c r="H139" s="9"/>
      <c r="I139" s="9"/>
      <c r="J139" s="9"/>
      <c r="K139" s="9"/>
      <c r="L139" s="40"/>
    </row>
    <row r="140" spans="1:12" ht="21">
      <c r="A140" s="716">
        <f>A116+1</f>
        <v>53</v>
      </c>
      <c r="B140" s="716"/>
      <c r="C140" s="716"/>
      <c r="D140" s="716"/>
      <c r="E140" s="716"/>
      <c r="F140" s="716"/>
      <c r="G140" s="716"/>
      <c r="H140" s="716"/>
      <c r="I140" s="716"/>
      <c r="J140" s="716"/>
      <c r="K140" s="716"/>
      <c r="L140" s="716"/>
    </row>
    <row r="141" spans="1:12" ht="21">
      <c r="A141" s="10">
        <f>A133+1</f>
        <v>29</v>
      </c>
      <c r="B141" s="36" t="s">
        <v>897</v>
      </c>
      <c r="C141" s="10" t="s">
        <v>690</v>
      </c>
      <c r="D141" s="19" t="s">
        <v>873</v>
      </c>
      <c r="E141" s="10"/>
      <c r="F141" s="10"/>
      <c r="G141" s="469">
        <v>100000</v>
      </c>
      <c r="H141" s="10"/>
      <c r="I141" s="10"/>
      <c r="J141" s="27" t="s">
        <v>4</v>
      </c>
      <c r="K141" s="36" t="s">
        <v>695</v>
      </c>
      <c r="L141" s="27" t="s">
        <v>154</v>
      </c>
    </row>
    <row r="142" spans="1:12" ht="21">
      <c r="A142" s="11"/>
      <c r="B142" s="11"/>
      <c r="C142" s="11"/>
      <c r="D142" s="62" t="s">
        <v>21</v>
      </c>
      <c r="E142" s="11"/>
      <c r="F142" s="11"/>
      <c r="G142" s="186" t="s">
        <v>22</v>
      </c>
      <c r="H142" s="11"/>
      <c r="I142" s="11"/>
      <c r="J142" s="28" t="s">
        <v>741</v>
      </c>
      <c r="K142" s="11" t="s">
        <v>696</v>
      </c>
      <c r="L142" s="28" t="s">
        <v>204</v>
      </c>
    </row>
    <row r="143" spans="1:12" ht="21">
      <c r="A143" s="11"/>
      <c r="B143" s="11"/>
      <c r="C143" s="11"/>
      <c r="D143" s="62"/>
      <c r="E143" s="11"/>
      <c r="F143" s="11"/>
      <c r="G143" s="11"/>
      <c r="H143" s="11"/>
      <c r="I143" s="11"/>
      <c r="J143" s="28" t="s">
        <v>24</v>
      </c>
      <c r="K143" s="11"/>
      <c r="L143" s="28"/>
    </row>
    <row r="144" spans="1:12" ht="21">
      <c r="A144" s="8"/>
      <c r="B144" s="8"/>
      <c r="C144" s="8"/>
      <c r="D144" s="63"/>
      <c r="E144" s="8"/>
      <c r="F144" s="8"/>
      <c r="G144" s="8"/>
      <c r="H144" s="8"/>
      <c r="I144" s="8"/>
      <c r="J144" s="29"/>
      <c r="K144" s="8"/>
      <c r="L144" s="29"/>
    </row>
    <row r="145" spans="1:12" ht="21">
      <c r="A145" s="10">
        <f>A141+1</f>
        <v>30</v>
      </c>
      <c r="B145" s="36" t="s">
        <v>898</v>
      </c>
      <c r="C145" s="10" t="s">
        <v>1483</v>
      </c>
      <c r="D145" s="19" t="s">
        <v>899</v>
      </c>
      <c r="E145" s="10"/>
      <c r="F145" s="10"/>
      <c r="G145" s="469">
        <v>100000</v>
      </c>
      <c r="H145" s="10"/>
      <c r="I145" s="10"/>
      <c r="J145" s="27" t="s">
        <v>4</v>
      </c>
      <c r="K145" s="36" t="s">
        <v>695</v>
      </c>
      <c r="L145" s="27" t="s">
        <v>154</v>
      </c>
    </row>
    <row r="146" spans="1:12" ht="21">
      <c r="A146" s="11"/>
      <c r="B146" s="11"/>
      <c r="C146" s="11"/>
      <c r="D146" s="62" t="s">
        <v>900</v>
      </c>
      <c r="E146" s="11"/>
      <c r="F146" s="11"/>
      <c r="G146" s="186" t="s">
        <v>22</v>
      </c>
      <c r="H146" s="11"/>
      <c r="I146" s="11"/>
      <c r="J146" s="11" t="s">
        <v>741</v>
      </c>
      <c r="K146" s="11" t="s">
        <v>696</v>
      </c>
      <c r="L146" s="28" t="s">
        <v>204</v>
      </c>
    </row>
    <row r="147" spans="1:12" ht="21">
      <c r="A147" s="11"/>
      <c r="B147" s="11"/>
      <c r="C147" s="11"/>
      <c r="D147" s="62"/>
      <c r="E147" s="11"/>
      <c r="F147" s="11"/>
      <c r="G147" s="11"/>
      <c r="H147" s="11"/>
      <c r="I147" s="11"/>
      <c r="J147" s="11" t="s">
        <v>24</v>
      </c>
      <c r="K147" s="11"/>
      <c r="L147" s="28"/>
    </row>
    <row r="148" spans="1:12" ht="21">
      <c r="A148" s="8"/>
      <c r="B148" s="8"/>
      <c r="C148" s="8"/>
      <c r="D148" s="63"/>
      <c r="E148" s="8"/>
      <c r="F148" s="8"/>
      <c r="G148" s="8"/>
      <c r="H148" s="8"/>
      <c r="I148" s="8"/>
      <c r="J148" s="8"/>
      <c r="K148" s="8"/>
      <c r="L148" s="29"/>
    </row>
    <row r="149" spans="1:12" ht="21">
      <c r="A149" s="10">
        <f>A145+1</f>
        <v>31</v>
      </c>
      <c r="B149" s="19" t="s">
        <v>901</v>
      </c>
      <c r="C149" s="10" t="s">
        <v>1484</v>
      </c>
      <c r="D149" s="19" t="s">
        <v>902</v>
      </c>
      <c r="E149" s="10"/>
      <c r="F149" s="10"/>
      <c r="G149" s="469">
        <v>100000</v>
      </c>
      <c r="H149" s="10"/>
      <c r="I149" s="10"/>
      <c r="J149" s="27" t="s">
        <v>4</v>
      </c>
      <c r="K149" s="36" t="s">
        <v>695</v>
      </c>
      <c r="L149" s="27" t="s">
        <v>154</v>
      </c>
    </row>
    <row r="150" spans="1:12" ht="21">
      <c r="A150" s="11"/>
      <c r="B150" s="11"/>
      <c r="C150" s="11"/>
      <c r="D150" s="62" t="s">
        <v>903</v>
      </c>
      <c r="E150" s="11"/>
      <c r="F150" s="11"/>
      <c r="G150" s="186" t="s">
        <v>22</v>
      </c>
      <c r="H150" s="11"/>
      <c r="I150" s="11"/>
      <c r="J150" s="11" t="s">
        <v>1560</v>
      </c>
      <c r="K150" s="11" t="s">
        <v>696</v>
      </c>
      <c r="L150" s="28" t="s">
        <v>204</v>
      </c>
    </row>
    <row r="151" spans="1:12" ht="21">
      <c r="A151" s="11"/>
      <c r="B151" s="11"/>
      <c r="C151" s="11"/>
      <c r="D151" s="62"/>
      <c r="E151" s="11"/>
      <c r="F151" s="11"/>
      <c r="G151" s="11"/>
      <c r="H151" s="11"/>
      <c r="I151" s="11"/>
      <c r="J151" s="11" t="s">
        <v>1561</v>
      </c>
      <c r="K151" s="11"/>
      <c r="L151" s="28"/>
    </row>
    <row r="152" spans="1:12" ht="21">
      <c r="A152" s="8"/>
      <c r="B152" s="8"/>
      <c r="C152" s="8"/>
      <c r="D152" s="63"/>
      <c r="E152" s="8"/>
      <c r="F152" s="8"/>
      <c r="G152" s="8"/>
      <c r="H152" s="8"/>
      <c r="I152" s="8"/>
      <c r="J152" s="8"/>
      <c r="K152" s="8"/>
      <c r="L152" s="29"/>
    </row>
    <row r="153" spans="1:12" ht="21">
      <c r="A153" s="10">
        <f>A149+1</f>
        <v>32</v>
      </c>
      <c r="B153" s="19" t="s">
        <v>904</v>
      </c>
      <c r="C153" s="10" t="s">
        <v>1485</v>
      </c>
      <c r="D153" s="19" t="s">
        <v>906</v>
      </c>
      <c r="E153" s="10"/>
      <c r="F153" s="10"/>
      <c r="G153" s="469">
        <v>100000</v>
      </c>
      <c r="H153" s="10"/>
      <c r="I153" s="10"/>
      <c r="J153" s="27" t="s">
        <v>4</v>
      </c>
      <c r="K153" s="36" t="s">
        <v>1486</v>
      </c>
      <c r="L153" s="27" t="s">
        <v>154</v>
      </c>
    </row>
    <row r="154" spans="1:12" ht="21">
      <c r="A154" s="11"/>
      <c r="B154" s="11" t="s">
        <v>905</v>
      </c>
      <c r="C154" s="11"/>
      <c r="D154" s="62" t="s">
        <v>907</v>
      </c>
      <c r="E154" s="11"/>
      <c r="F154" s="11"/>
      <c r="G154" s="186" t="s">
        <v>22</v>
      </c>
      <c r="H154" s="11"/>
      <c r="I154" s="11"/>
      <c r="J154" s="11" t="s">
        <v>1549</v>
      </c>
      <c r="K154" s="11"/>
      <c r="L154" s="28" t="s">
        <v>204</v>
      </c>
    </row>
    <row r="155" spans="1:12" ht="21">
      <c r="A155" s="11"/>
      <c r="B155" s="11"/>
      <c r="C155" s="11"/>
      <c r="D155" s="62" t="s">
        <v>908</v>
      </c>
      <c r="E155" s="11"/>
      <c r="F155" s="11"/>
      <c r="G155" s="11"/>
      <c r="H155" s="11"/>
      <c r="I155" s="11"/>
      <c r="J155" s="11" t="s">
        <v>1542</v>
      </c>
      <c r="K155" s="11"/>
      <c r="L155" s="28"/>
    </row>
    <row r="156" spans="1:12" ht="21">
      <c r="A156" s="8"/>
      <c r="B156" s="8"/>
      <c r="C156" s="8"/>
      <c r="D156" s="63" t="s">
        <v>909</v>
      </c>
      <c r="E156" s="8"/>
      <c r="F156" s="8"/>
      <c r="G156" s="8"/>
      <c r="H156" s="8"/>
      <c r="I156" s="8"/>
      <c r="J156" s="8"/>
      <c r="K156" s="8"/>
      <c r="L156" s="29"/>
    </row>
    <row r="157" spans="1:12" ht="21">
      <c r="A157" s="10">
        <f>A153+1</f>
        <v>33</v>
      </c>
      <c r="B157" s="19" t="s">
        <v>941</v>
      </c>
      <c r="C157" s="10" t="s">
        <v>447</v>
      </c>
      <c r="D157" s="19" t="s">
        <v>942</v>
      </c>
      <c r="E157" s="10"/>
      <c r="F157" s="10"/>
      <c r="G157" s="469">
        <v>100000</v>
      </c>
      <c r="H157" s="10"/>
      <c r="I157" s="10"/>
      <c r="J157" s="27" t="s">
        <v>4</v>
      </c>
      <c r="K157" s="36" t="s">
        <v>1482</v>
      </c>
      <c r="L157" s="27" t="s">
        <v>154</v>
      </c>
    </row>
    <row r="158" spans="1:12" ht="21">
      <c r="A158" s="11"/>
      <c r="B158" s="11"/>
      <c r="C158" s="11"/>
      <c r="D158" s="62" t="s">
        <v>615</v>
      </c>
      <c r="E158" s="11"/>
      <c r="F158" s="11"/>
      <c r="G158" s="186" t="s">
        <v>22</v>
      </c>
      <c r="H158" s="11"/>
      <c r="I158" s="11"/>
      <c r="J158" s="11" t="s">
        <v>1541</v>
      </c>
      <c r="K158" s="11"/>
      <c r="L158" s="28" t="s">
        <v>204</v>
      </c>
    </row>
    <row r="159" spans="1:12" ht="21">
      <c r="A159" s="11"/>
      <c r="B159" s="11"/>
      <c r="C159" s="11"/>
      <c r="D159" s="62"/>
      <c r="E159" s="11"/>
      <c r="F159" s="11"/>
      <c r="G159" s="11"/>
      <c r="H159" s="11"/>
      <c r="I159" s="11"/>
      <c r="J159" s="11" t="s">
        <v>1542</v>
      </c>
      <c r="K159" s="11"/>
      <c r="L159" s="28"/>
    </row>
    <row r="160" spans="1:12" ht="21">
      <c r="A160" s="8"/>
      <c r="B160" s="8"/>
      <c r="C160" s="8"/>
      <c r="D160" s="63"/>
      <c r="E160" s="8"/>
      <c r="F160" s="8"/>
      <c r="G160" s="544">
        <f>G157+G153+G149+G145+G141</f>
        <v>500000</v>
      </c>
      <c r="H160" s="518">
        <f>H157+H153+H149+H145+H141</f>
        <v>0</v>
      </c>
      <c r="I160" s="518">
        <f>I157+I153+I149+I145+I141</f>
        <v>0</v>
      </c>
      <c r="J160" s="8"/>
      <c r="K160" s="8"/>
      <c r="L160" s="29"/>
    </row>
    <row r="161" spans="1:12" ht="21">
      <c r="A161" s="9"/>
      <c r="B161" s="9"/>
      <c r="C161" s="9"/>
      <c r="D161" s="68"/>
      <c r="E161" s="9"/>
      <c r="F161" s="9"/>
      <c r="G161" s="9"/>
      <c r="H161" s="9"/>
      <c r="I161" s="9"/>
      <c r="J161" s="9"/>
      <c r="K161" s="9"/>
      <c r="L161" s="40"/>
    </row>
    <row r="162" spans="1:12" ht="21">
      <c r="A162" s="716">
        <f>A140+1</f>
        <v>54</v>
      </c>
      <c r="B162" s="716"/>
      <c r="C162" s="716"/>
      <c r="D162" s="716"/>
      <c r="E162" s="716"/>
      <c r="F162" s="716"/>
      <c r="G162" s="716"/>
      <c r="H162" s="716"/>
      <c r="I162" s="716"/>
      <c r="J162" s="716"/>
      <c r="K162" s="716"/>
      <c r="L162" s="716"/>
    </row>
    <row r="163" spans="1:12" ht="21">
      <c r="A163" s="10">
        <f>A157+1</f>
        <v>34</v>
      </c>
      <c r="B163" s="19" t="s">
        <v>973</v>
      </c>
      <c r="C163" s="10" t="s">
        <v>447</v>
      </c>
      <c r="D163" s="19" t="s">
        <v>975</v>
      </c>
      <c r="E163" s="10"/>
      <c r="F163" s="10"/>
      <c r="G163" s="469">
        <v>100000</v>
      </c>
      <c r="H163" s="10"/>
      <c r="I163" s="10"/>
      <c r="J163" s="27" t="s">
        <v>1562</v>
      </c>
      <c r="K163" s="36" t="s">
        <v>1482</v>
      </c>
      <c r="L163" s="27" t="s">
        <v>154</v>
      </c>
    </row>
    <row r="164" spans="1:12" ht="21">
      <c r="A164" s="11"/>
      <c r="B164" s="11" t="s">
        <v>974</v>
      </c>
      <c r="C164" s="11"/>
      <c r="D164" s="62" t="s">
        <v>734</v>
      </c>
      <c r="E164" s="11"/>
      <c r="F164" s="11"/>
      <c r="G164" s="186" t="s">
        <v>22</v>
      </c>
      <c r="H164" s="11"/>
      <c r="I164" s="11"/>
      <c r="J164" s="11" t="s">
        <v>1563</v>
      </c>
      <c r="K164" s="11"/>
      <c r="L164" s="28" t="s">
        <v>204</v>
      </c>
    </row>
    <row r="165" spans="1:12" ht="21">
      <c r="A165" s="11"/>
      <c r="B165" s="11" t="s">
        <v>472</v>
      </c>
      <c r="C165" s="11"/>
      <c r="D165" s="62"/>
      <c r="E165" s="11"/>
      <c r="F165" s="11"/>
      <c r="G165" s="11"/>
      <c r="H165" s="11"/>
      <c r="I165" s="11"/>
      <c r="J165" s="11" t="s">
        <v>24</v>
      </c>
      <c r="K165" s="11"/>
      <c r="L165" s="28"/>
    </row>
    <row r="166" spans="1:12" ht="21">
      <c r="A166" s="8"/>
      <c r="B166" s="8"/>
      <c r="C166" s="8"/>
      <c r="D166" s="63"/>
      <c r="E166" s="8"/>
      <c r="F166" s="8"/>
      <c r="G166" s="8"/>
      <c r="H166" s="8"/>
      <c r="I166" s="8"/>
      <c r="J166" s="8"/>
      <c r="K166" s="8"/>
      <c r="L166" s="29"/>
    </row>
    <row r="167" spans="1:12" ht="21">
      <c r="A167" s="10">
        <f>A163+1</f>
        <v>35</v>
      </c>
      <c r="B167" s="19" t="s">
        <v>992</v>
      </c>
      <c r="C167" s="10" t="s">
        <v>994</v>
      </c>
      <c r="D167" s="19" t="s">
        <v>996</v>
      </c>
      <c r="E167" s="10"/>
      <c r="F167" s="10"/>
      <c r="G167" s="469">
        <v>100000</v>
      </c>
      <c r="H167" s="10"/>
      <c r="I167" s="469">
        <v>100000</v>
      </c>
      <c r="J167" s="27" t="s">
        <v>4</v>
      </c>
      <c r="K167" s="36" t="s">
        <v>695</v>
      </c>
      <c r="L167" s="27" t="s">
        <v>154</v>
      </c>
    </row>
    <row r="168" spans="1:12" ht="21">
      <c r="A168" s="11"/>
      <c r="B168" s="11" t="s">
        <v>993</v>
      </c>
      <c r="C168" s="11" t="s">
        <v>995</v>
      </c>
      <c r="D168" s="62" t="s">
        <v>21</v>
      </c>
      <c r="E168" s="11"/>
      <c r="F168" s="11"/>
      <c r="G168" s="186" t="s">
        <v>22</v>
      </c>
      <c r="H168" s="11"/>
      <c r="I168" s="186" t="s">
        <v>22</v>
      </c>
      <c r="J168" s="11" t="s">
        <v>1554</v>
      </c>
      <c r="K168" s="11" t="s">
        <v>696</v>
      </c>
      <c r="L168" s="28" t="s">
        <v>204</v>
      </c>
    </row>
    <row r="169" spans="1:12" ht="21">
      <c r="A169" s="11"/>
      <c r="B169" s="11" t="s">
        <v>658</v>
      </c>
      <c r="C169" s="11"/>
      <c r="D169" s="62"/>
      <c r="E169" s="11"/>
      <c r="F169" s="11"/>
      <c r="G169" s="11"/>
      <c r="H169" s="11"/>
      <c r="I169" s="11"/>
      <c r="J169" s="11" t="s">
        <v>1518</v>
      </c>
      <c r="K169" s="11"/>
      <c r="L169" s="28"/>
    </row>
    <row r="170" spans="1:12" ht="21">
      <c r="A170" s="8"/>
      <c r="B170" s="8"/>
      <c r="C170" s="8"/>
      <c r="D170" s="63"/>
      <c r="E170" s="8"/>
      <c r="F170" s="8"/>
      <c r="G170" s="8"/>
      <c r="H170" s="8"/>
      <c r="I170" s="8"/>
      <c r="J170" s="8"/>
      <c r="K170" s="8"/>
      <c r="L170" s="29"/>
    </row>
    <row r="171" spans="1:12" ht="21">
      <c r="A171" s="10">
        <f>A167+1</f>
        <v>36</v>
      </c>
      <c r="B171" s="19" t="s">
        <v>997</v>
      </c>
      <c r="C171" s="10" t="s">
        <v>999</v>
      </c>
      <c r="D171" s="19" t="s">
        <v>1000</v>
      </c>
      <c r="E171" s="10"/>
      <c r="F171" s="10"/>
      <c r="G171" s="469">
        <v>100000</v>
      </c>
      <c r="H171" s="10"/>
      <c r="I171" s="469">
        <v>100000</v>
      </c>
      <c r="J171" s="27" t="s">
        <v>1564</v>
      </c>
      <c r="K171" s="36" t="s">
        <v>695</v>
      </c>
      <c r="L171" s="27" t="s">
        <v>154</v>
      </c>
    </row>
    <row r="172" spans="1:12" ht="21">
      <c r="A172" s="11"/>
      <c r="B172" s="11" t="s">
        <v>998</v>
      </c>
      <c r="C172" s="11" t="s">
        <v>587</v>
      </c>
      <c r="D172" s="62"/>
      <c r="E172" s="11"/>
      <c r="F172" s="11"/>
      <c r="G172" s="186" t="s">
        <v>22</v>
      </c>
      <c r="H172" s="11"/>
      <c r="I172" s="186" t="s">
        <v>22</v>
      </c>
      <c r="J172" s="11" t="s">
        <v>741</v>
      </c>
      <c r="K172" s="11" t="s">
        <v>696</v>
      </c>
      <c r="L172" s="28" t="s">
        <v>204</v>
      </c>
    </row>
    <row r="173" spans="1:12" ht="21">
      <c r="A173" s="11"/>
      <c r="B173" s="11"/>
      <c r="C173" s="11"/>
      <c r="D173" s="62"/>
      <c r="E173" s="11"/>
      <c r="F173" s="11"/>
      <c r="G173" s="11"/>
      <c r="H173" s="11"/>
      <c r="I173" s="11"/>
      <c r="J173" s="11" t="s">
        <v>24</v>
      </c>
      <c r="K173" s="11"/>
      <c r="L173" s="28"/>
    </row>
    <row r="174" spans="1:12" ht="21">
      <c r="A174" s="8"/>
      <c r="B174" s="8"/>
      <c r="C174" s="8"/>
      <c r="D174" s="63"/>
      <c r="E174" s="8"/>
      <c r="F174" s="8"/>
      <c r="G174" s="8"/>
      <c r="H174" s="8"/>
      <c r="I174" s="8"/>
      <c r="J174" s="8"/>
      <c r="K174" s="8"/>
      <c r="L174" s="29"/>
    </row>
    <row r="175" spans="1:12" ht="21">
      <c r="A175" s="10">
        <f>A171+1</f>
        <v>37</v>
      </c>
      <c r="B175" s="19" t="s">
        <v>1001</v>
      </c>
      <c r="C175" s="10" t="s">
        <v>1002</v>
      </c>
      <c r="D175" s="19" t="s">
        <v>1001</v>
      </c>
      <c r="E175" s="10"/>
      <c r="F175" s="10"/>
      <c r="G175" s="469">
        <v>100000</v>
      </c>
      <c r="H175" s="10"/>
      <c r="I175" s="469">
        <v>100000</v>
      </c>
      <c r="J175" s="27" t="s">
        <v>4</v>
      </c>
      <c r="K175" s="36" t="s">
        <v>695</v>
      </c>
      <c r="L175" s="27" t="s">
        <v>154</v>
      </c>
    </row>
    <row r="176" spans="1:12" ht="21">
      <c r="A176" s="11"/>
      <c r="B176" s="11"/>
      <c r="C176" s="11" t="s">
        <v>1003</v>
      </c>
      <c r="D176" s="62"/>
      <c r="E176" s="11"/>
      <c r="F176" s="11"/>
      <c r="G176" s="186" t="s">
        <v>22</v>
      </c>
      <c r="H176" s="11"/>
      <c r="I176" s="186" t="s">
        <v>22</v>
      </c>
      <c r="J176" s="11" t="s">
        <v>1540</v>
      </c>
      <c r="K176" s="11" t="s">
        <v>696</v>
      </c>
      <c r="L176" s="28" t="s">
        <v>204</v>
      </c>
    </row>
    <row r="177" spans="1:12" ht="21">
      <c r="A177" s="11"/>
      <c r="B177" s="11"/>
      <c r="C177" s="11"/>
      <c r="D177" s="62"/>
      <c r="E177" s="11"/>
      <c r="F177" s="11"/>
      <c r="G177" s="11"/>
      <c r="H177" s="11"/>
      <c r="I177" s="11"/>
      <c r="J177" s="11" t="s">
        <v>1514</v>
      </c>
      <c r="K177" s="11"/>
      <c r="L177" s="28"/>
    </row>
    <row r="178" spans="1:12" ht="21">
      <c r="A178" s="8"/>
      <c r="B178" s="8"/>
      <c r="C178" s="8"/>
      <c r="D178" s="63"/>
      <c r="E178" s="8"/>
      <c r="F178" s="8"/>
      <c r="G178" s="8"/>
      <c r="H178" s="8"/>
      <c r="I178" s="8"/>
      <c r="J178" s="8"/>
      <c r="K178" s="8"/>
      <c r="L178" s="29"/>
    </row>
    <row r="179" spans="1:12" ht="21">
      <c r="A179" s="10">
        <f>A175+1</f>
        <v>38</v>
      </c>
      <c r="B179" s="19" t="s">
        <v>1004</v>
      </c>
      <c r="C179" s="10" t="s">
        <v>1002</v>
      </c>
      <c r="D179" s="19" t="s">
        <v>1004</v>
      </c>
      <c r="E179" s="10"/>
      <c r="F179" s="10"/>
      <c r="G179" s="469">
        <v>100000</v>
      </c>
      <c r="H179" s="10"/>
      <c r="I179" s="469">
        <v>100000</v>
      </c>
      <c r="J179" s="27" t="s">
        <v>4</v>
      </c>
      <c r="K179" s="36" t="s">
        <v>695</v>
      </c>
      <c r="L179" s="27" t="s">
        <v>154</v>
      </c>
    </row>
    <row r="180" spans="1:12" ht="21">
      <c r="A180" s="11"/>
      <c r="B180" s="11"/>
      <c r="C180" s="11" t="s">
        <v>1003</v>
      </c>
      <c r="D180" s="62"/>
      <c r="E180" s="11"/>
      <c r="F180" s="11"/>
      <c r="G180" s="186" t="s">
        <v>22</v>
      </c>
      <c r="H180" s="11"/>
      <c r="I180" s="186" t="s">
        <v>22</v>
      </c>
      <c r="J180" s="11" t="s">
        <v>1551</v>
      </c>
      <c r="K180" s="11" t="s">
        <v>696</v>
      </c>
      <c r="L180" s="28" t="s">
        <v>204</v>
      </c>
    </row>
    <row r="181" spans="1:12" ht="21">
      <c r="A181" s="11"/>
      <c r="B181" s="11"/>
      <c r="C181" s="11"/>
      <c r="D181" s="62"/>
      <c r="E181" s="11"/>
      <c r="F181" s="11"/>
      <c r="G181" s="11"/>
      <c r="H181" s="11"/>
      <c r="I181" s="11"/>
      <c r="J181" s="11" t="s">
        <v>1565</v>
      </c>
      <c r="K181" s="11"/>
      <c r="L181" s="28"/>
    </row>
    <row r="182" spans="1:12" ht="21">
      <c r="A182" s="8"/>
      <c r="B182" s="8"/>
      <c r="C182" s="8"/>
      <c r="D182" s="63"/>
      <c r="E182" s="8"/>
      <c r="F182" s="8"/>
      <c r="G182" s="8"/>
      <c r="H182" s="8"/>
      <c r="I182" s="8"/>
      <c r="J182" s="8"/>
      <c r="K182" s="8"/>
      <c r="L182" s="29"/>
    </row>
    <row r="183" spans="1:12" ht="21">
      <c r="A183" s="9"/>
      <c r="B183" s="9"/>
      <c r="C183" s="9"/>
      <c r="D183" s="68"/>
      <c r="E183" s="9"/>
      <c r="F183" s="9"/>
      <c r="G183" s="9"/>
      <c r="H183" s="9"/>
      <c r="I183" s="9"/>
      <c r="J183" s="9"/>
      <c r="K183" s="9"/>
      <c r="L183" s="40"/>
    </row>
    <row r="184" spans="1:12" ht="21">
      <c r="A184" s="9"/>
      <c r="B184" s="9"/>
      <c r="C184" s="9"/>
      <c r="D184" s="68"/>
      <c r="E184" s="9"/>
      <c r="F184" s="9"/>
      <c r="G184" s="9"/>
      <c r="H184" s="9"/>
      <c r="I184" s="9"/>
      <c r="J184" s="9"/>
      <c r="K184" s="9"/>
      <c r="L184" s="40"/>
    </row>
    <row r="185" spans="1:12" ht="21">
      <c r="A185" s="716">
        <f>A162+1</f>
        <v>55</v>
      </c>
      <c r="B185" s="716"/>
      <c r="C185" s="716"/>
      <c r="D185" s="716"/>
      <c r="E185" s="716"/>
      <c r="F185" s="716"/>
      <c r="G185" s="716"/>
      <c r="H185" s="716"/>
      <c r="I185" s="716"/>
      <c r="J185" s="716"/>
      <c r="K185" s="716"/>
      <c r="L185" s="716"/>
    </row>
    <row r="186" spans="1:12" ht="21">
      <c r="A186" s="10">
        <f>A179+1</f>
        <v>39</v>
      </c>
      <c r="B186" s="19" t="s">
        <v>1005</v>
      </c>
      <c r="C186" s="10" t="s">
        <v>1006</v>
      </c>
      <c r="D186" s="19" t="s">
        <v>1005</v>
      </c>
      <c r="E186" s="10"/>
      <c r="F186" s="10"/>
      <c r="G186" s="469">
        <v>100000</v>
      </c>
      <c r="H186" s="10"/>
      <c r="I186" s="469">
        <v>100000</v>
      </c>
      <c r="J186" s="27" t="s">
        <v>4</v>
      </c>
      <c r="K186" s="36" t="s">
        <v>695</v>
      </c>
      <c r="L186" s="27" t="s">
        <v>154</v>
      </c>
    </row>
    <row r="187" spans="1:12" ht="21">
      <c r="A187" s="11"/>
      <c r="B187" s="11"/>
      <c r="C187" s="11"/>
      <c r="D187" s="62"/>
      <c r="E187" s="11"/>
      <c r="F187" s="11"/>
      <c r="G187" s="186" t="s">
        <v>22</v>
      </c>
      <c r="H187" s="11"/>
      <c r="I187" s="186" t="s">
        <v>22</v>
      </c>
      <c r="J187" s="11" t="s">
        <v>1567</v>
      </c>
      <c r="K187" s="11" t="s">
        <v>696</v>
      </c>
      <c r="L187" s="28" t="s">
        <v>204</v>
      </c>
    </row>
    <row r="188" spans="1:12" ht="21">
      <c r="A188" s="11"/>
      <c r="B188" s="11"/>
      <c r="C188" s="11"/>
      <c r="D188" s="62"/>
      <c r="E188" s="11"/>
      <c r="F188" s="11"/>
      <c r="G188" s="11"/>
      <c r="H188" s="11"/>
      <c r="I188" s="11"/>
      <c r="J188" s="11" t="s">
        <v>24</v>
      </c>
      <c r="K188" s="11"/>
      <c r="L188" s="28"/>
    </row>
    <row r="189" spans="1:12" ht="21">
      <c r="A189" s="8"/>
      <c r="B189" s="8"/>
      <c r="C189" s="8"/>
      <c r="D189" s="63"/>
      <c r="E189" s="8"/>
      <c r="F189" s="8"/>
      <c r="G189" s="485">
        <f>G186+G179+G175+G171+G167+G163</f>
        <v>600000</v>
      </c>
      <c r="H189" s="8"/>
      <c r="I189" s="486">
        <f>I186+I179+I175+I171+I167</f>
        <v>500000</v>
      </c>
      <c r="J189" s="8"/>
      <c r="K189" s="8"/>
      <c r="L189" s="29"/>
    </row>
    <row r="190" spans="1:12" ht="21">
      <c r="A190" s="710" t="s">
        <v>1359</v>
      </c>
      <c r="B190" s="711"/>
      <c r="C190" s="711"/>
      <c r="D190" s="712"/>
      <c r="E190" s="199">
        <v>0</v>
      </c>
      <c r="F190" s="199">
        <v>5</v>
      </c>
      <c r="G190" s="199">
        <v>19</v>
      </c>
      <c r="H190" s="199">
        <v>15</v>
      </c>
      <c r="I190" s="199">
        <v>5</v>
      </c>
      <c r="J190" s="199"/>
      <c r="K190" s="199">
        <f>I190+H190+G190+F190</f>
        <v>44</v>
      </c>
      <c r="L190" s="199"/>
    </row>
    <row r="191" spans="1:12" ht="21">
      <c r="A191" s="713" t="s">
        <v>1360</v>
      </c>
      <c r="B191" s="714"/>
      <c r="C191" s="714"/>
      <c r="D191" s="715"/>
      <c r="E191" s="199">
        <v>0</v>
      </c>
      <c r="F191" s="484">
        <f>F189+F182+F160+F136+F113+F90+F68+F44+F22</f>
        <v>706500</v>
      </c>
      <c r="G191" s="488">
        <f>G189+G182+G160+G136+G113+G90+G68+G44+G22</f>
        <v>2080000</v>
      </c>
      <c r="H191" s="488">
        <f>H189+H182+H160+H136+H113+H90+H68+H44+H22</f>
        <v>2400000</v>
      </c>
      <c r="I191" s="487">
        <f>I189+I182+I160+I136+I113+I90+I68+I44+I22</f>
        <v>500000</v>
      </c>
      <c r="J191" s="199"/>
      <c r="K191" s="489">
        <f>I191+H191+G191+F191</f>
        <v>5686500</v>
      </c>
      <c r="L191" s="199"/>
    </row>
    <row r="192" spans="1:4" ht="21">
      <c r="A192" s="711"/>
      <c r="B192" s="711"/>
      <c r="C192" s="711"/>
      <c r="D192" s="711"/>
    </row>
    <row r="254" spans="8:9" ht="21">
      <c r="H254" s="70"/>
      <c r="I254" s="70"/>
    </row>
  </sheetData>
  <sheetProtection/>
  <mergeCells count="18">
    <mergeCell ref="A190:D190"/>
    <mergeCell ref="A191:D191"/>
    <mergeCell ref="A192:D192"/>
    <mergeCell ref="A48:L48"/>
    <mergeCell ref="A92:L92"/>
    <mergeCell ref="A162:L162"/>
    <mergeCell ref="A70:L70"/>
    <mergeCell ref="A116:L116"/>
    <mergeCell ref="A140:L140"/>
    <mergeCell ref="A185:L185"/>
    <mergeCell ref="A24:L24"/>
    <mergeCell ref="A93:L93"/>
    <mergeCell ref="A1:M1"/>
    <mergeCell ref="A2:M2"/>
    <mergeCell ref="A3:M3"/>
    <mergeCell ref="E8:I8"/>
    <mergeCell ref="A7:L7"/>
    <mergeCell ref="A23:L23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8"/>
  <sheetViews>
    <sheetView zoomScalePageLayoutView="0" workbookViewId="0" topLeftCell="A73">
      <selection activeCell="K89" sqref="K89"/>
    </sheetView>
  </sheetViews>
  <sheetFormatPr defaultColWidth="9.140625" defaultRowHeight="12.75"/>
  <cols>
    <col min="1" max="1" width="4.00390625" style="7" customWidth="1"/>
    <col min="2" max="2" width="19.28125" style="7" customWidth="1"/>
    <col min="3" max="3" width="18.8515625" style="7" customWidth="1"/>
    <col min="4" max="4" width="22.7109375" style="7" customWidth="1"/>
    <col min="5" max="5" width="9.140625" style="7" customWidth="1"/>
    <col min="6" max="6" width="8.7109375" style="7" customWidth="1"/>
    <col min="7" max="7" width="10.421875" style="7" customWidth="1"/>
    <col min="8" max="8" width="8.8515625" style="7" customWidth="1"/>
    <col min="9" max="9" width="9.00390625" style="7" customWidth="1"/>
    <col min="10" max="10" width="9.140625" style="7" customWidth="1"/>
    <col min="11" max="11" width="17.140625" style="7" customWidth="1"/>
    <col min="12" max="12" width="8.28125" style="7" customWidth="1"/>
    <col min="13" max="13" width="9.421875" style="7" bestFit="1" customWidth="1"/>
    <col min="14" max="16384" width="9.140625" style="7" customWidth="1"/>
  </cols>
  <sheetData>
    <row r="1" spans="1:13" ht="21">
      <c r="A1" s="689" t="s">
        <v>152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3" ht="21">
      <c r="A2" s="689" t="s">
        <v>568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3" ht="21">
      <c r="A3" s="689" t="s">
        <v>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</row>
    <row r="4" spans="1:12" ht="21">
      <c r="A4" s="470" t="s">
        <v>1322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21">
      <c r="A5" s="184"/>
      <c r="B5" s="184"/>
      <c r="C5" s="184"/>
      <c r="D5" s="168"/>
      <c r="E5" s="184"/>
      <c r="F5" s="184"/>
      <c r="G5" s="184"/>
      <c r="H5" s="184"/>
      <c r="I5" s="184"/>
      <c r="J5" s="184"/>
      <c r="K5" s="184"/>
      <c r="L5" s="184"/>
    </row>
    <row r="6" spans="1:12" ht="21">
      <c r="A6" s="115" t="s">
        <v>10</v>
      </c>
      <c r="B6" s="71" t="s">
        <v>5</v>
      </c>
      <c r="C6" s="72" t="s">
        <v>11</v>
      </c>
      <c r="D6" s="71" t="s">
        <v>12</v>
      </c>
      <c r="E6" s="692" t="s">
        <v>13</v>
      </c>
      <c r="F6" s="693"/>
      <c r="G6" s="693"/>
      <c r="H6" s="693"/>
      <c r="I6" s="694"/>
      <c r="J6" s="182" t="s">
        <v>14</v>
      </c>
      <c r="K6" s="71" t="s">
        <v>15</v>
      </c>
      <c r="L6" s="84" t="s">
        <v>16</v>
      </c>
    </row>
    <row r="7" spans="1:12" ht="21">
      <c r="A7" s="120"/>
      <c r="B7" s="110"/>
      <c r="C7" s="157"/>
      <c r="D7" s="169" t="s">
        <v>17</v>
      </c>
      <c r="E7" s="171">
        <v>2561</v>
      </c>
      <c r="F7" s="171">
        <v>2562</v>
      </c>
      <c r="G7" s="171">
        <v>2563</v>
      </c>
      <c r="H7" s="171">
        <v>2564</v>
      </c>
      <c r="I7" s="171">
        <v>2565</v>
      </c>
      <c r="J7" s="179"/>
      <c r="K7" s="110"/>
      <c r="L7" s="111"/>
    </row>
    <row r="8" spans="1:12" ht="21">
      <c r="A8" s="116"/>
      <c r="B8" s="73"/>
      <c r="C8" s="180"/>
      <c r="D8" s="170"/>
      <c r="E8" s="312" t="s">
        <v>115</v>
      </c>
      <c r="F8" s="312" t="s">
        <v>115</v>
      </c>
      <c r="G8" s="312" t="s">
        <v>115</v>
      </c>
      <c r="H8" s="312" t="s">
        <v>115</v>
      </c>
      <c r="I8" s="312" t="s">
        <v>115</v>
      </c>
      <c r="J8" s="75" t="s">
        <v>18</v>
      </c>
      <c r="K8" s="73" t="s">
        <v>19</v>
      </c>
      <c r="L8" s="86" t="s">
        <v>20</v>
      </c>
    </row>
    <row r="9" spans="1:12" ht="21">
      <c r="A9" s="56">
        <v>1</v>
      </c>
      <c r="B9" s="103" t="s">
        <v>339</v>
      </c>
      <c r="C9" s="47" t="s">
        <v>341</v>
      </c>
      <c r="D9" s="19" t="s">
        <v>345</v>
      </c>
      <c r="E9" s="20"/>
      <c r="F9" s="20"/>
      <c r="G9" s="20">
        <v>40000</v>
      </c>
      <c r="H9" s="20">
        <v>40000</v>
      </c>
      <c r="I9" s="20">
        <v>40000</v>
      </c>
      <c r="J9" s="304" t="s">
        <v>48</v>
      </c>
      <c r="K9" s="19" t="s">
        <v>343</v>
      </c>
      <c r="L9" s="56" t="s">
        <v>154</v>
      </c>
    </row>
    <row r="10" spans="1:12" ht="21">
      <c r="A10" s="4"/>
      <c r="B10" s="3" t="s">
        <v>340</v>
      </c>
      <c r="C10" s="49" t="s">
        <v>342</v>
      </c>
      <c r="D10" s="3" t="s">
        <v>346</v>
      </c>
      <c r="E10" s="24"/>
      <c r="F10" s="24"/>
      <c r="G10" s="24" t="s">
        <v>22</v>
      </c>
      <c r="H10" s="24" t="s">
        <v>22</v>
      </c>
      <c r="I10" s="24" t="s">
        <v>22</v>
      </c>
      <c r="J10" s="302"/>
      <c r="K10" s="3" t="s">
        <v>344</v>
      </c>
      <c r="L10" s="4" t="s">
        <v>34</v>
      </c>
    </row>
    <row r="11" spans="1:12" ht="21">
      <c r="A11" s="4"/>
      <c r="B11" s="3"/>
      <c r="C11" s="49"/>
      <c r="D11" s="3" t="s">
        <v>347</v>
      </c>
      <c r="E11" s="24"/>
      <c r="F11" s="24"/>
      <c r="G11" s="24"/>
      <c r="H11" s="9"/>
      <c r="I11" s="11"/>
      <c r="J11" s="302"/>
      <c r="K11" s="69"/>
      <c r="L11" s="4"/>
    </row>
    <row r="12" spans="1:12" ht="21">
      <c r="A12" s="57"/>
      <c r="B12" s="6"/>
      <c r="C12" s="6"/>
      <c r="D12" s="6"/>
      <c r="E12" s="22"/>
      <c r="F12" s="22"/>
      <c r="G12" s="22"/>
      <c r="H12" s="16"/>
      <c r="I12" s="8"/>
      <c r="J12" s="303"/>
      <c r="K12" s="6"/>
      <c r="L12" s="57"/>
    </row>
    <row r="13" spans="1:12" ht="21">
      <c r="A13" s="56">
        <f>A9+1</f>
        <v>2</v>
      </c>
      <c r="B13" s="19" t="s">
        <v>348</v>
      </c>
      <c r="C13" s="19" t="s">
        <v>350</v>
      </c>
      <c r="D13" s="19" t="s">
        <v>353</v>
      </c>
      <c r="E13" s="20"/>
      <c r="F13" s="20"/>
      <c r="G13" s="20">
        <v>40000</v>
      </c>
      <c r="H13" s="20">
        <v>40000</v>
      </c>
      <c r="I13" s="20">
        <v>40000</v>
      </c>
      <c r="J13" s="21" t="s">
        <v>48</v>
      </c>
      <c r="K13" s="19" t="s">
        <v>355</v>
      </c>
      <c r="L13" s="56" t="s">
        <v>154</v>
      </c>
    </row>
    <row r="14" spans="1:12" ht="21">
      <c r="A14" s="4"/>
      <c r="B14" s="3" t="s">
        <v>349</v>
      </c>
      <c r="C14" s="3" t="s">
        <v>351</v>
      </c>
      <c r="D14" s="3" t="s">
        <v>354</v>
      </c>
      <c r="E14" s="24"/>
      <c r="F14" s="24"/>
      <c r="G14" s="24" t="s">
        <v>22</v>
      </c>
      <c r="H14" s="24" t="s">
        <v>22</v>
      </c>
      <c r="I14" s="24" t="s">
        <v>22</v>
      </c>
      <c r="J14" s="25"/>
      <c r="K14" s="3" t="s">
        <v>356</v>
      </c>
      <c r="L14" s="4" t="s">
        <v>34</v>
      </c>
    </row>
    <row r="15" spans="1:12" ht="21">
      <c r="A15" s="4"/>
      <c r="B15" s="3"/>
      <c r="C15" s="3" t="s">
        <v>352</v>
      </c>
      <c r="D15" s="3"/>
      <c r="E15" s="24"/>
      <c r="F15" s="24"/>
      <c r="G15" s="24"/>
      <c r="H15" s="82"/>
      <c r="I15" s="82"/>
      <c r="J15" s="25"/>
      <c r="K15" s="3"/>
      <c r="L15" s="4"/>
    </row>
    <row r="16" spans="1:12" ht="21">
      <c r="A16" s="57"/>
      <c r="B16" s="6"/>
      <c r="C16" s="6"/>
      <c r="D16" s="6"/>
      <c r="E16" s="22"/>
      <c r="F16" s="22"/>
      <c r="G16" s="22"/>
      <c r="H16" s="26"/>
      <c r="I16" s="26"/>
      <c r="J16" s="23"/>
      <c r="K16" s="6"/>
      <c r="L16" s="57"/>
    </row>
    <row r="17" spans="1:12" ht="93.75">
      <c r="A17" s="240">
        <f>A13+1</f>
        <v>3</v>
      </c>
      <c r="B17" s="241" t="s">
        <v>357</v>
      </c>
      <c r="C17" s="241" t="s">
        <v>358</v>
      </c>
      <c r="D17" s="242" t="s">
        <v>359</v>
      </c>
      <c r="E17" s="243"/>
      <c r="F17" s="243"/>
      <c r="G17" s="243">
        <v>40000</v>
      </c>
      <c r="H17" s="294">
        <v>40000</v>
      </c>
      <c r="I17" s="243">
        <v>40000</v>
      </c>
      <c r="J17" s="335" t="s">
        <v>370</v>
      </c>
      <c r="K17" s="241" t="s">
        <v>360</v>
      </c>
      <c r="L17" s="263" t="s">
        <v>361</v>
      </c>
    </row>
    <row r="18" spans="1:12" ht="21">
      <c r="A18" s="76">
        <v>4</v>
      </c>
      <c r="B18" s="135" t="s">
        <v>362</v>
      </c>
      <c r="C18" s="135" t="s">
        <v>363</v>
      </c>
      <c r="D18" s="244" t="s">
        <v>364</v>
      </c>
      <c r="E18" s="245"/>
      <c r="F18" s="246"/>
      <c r="G18" s="245">
        <v>15000</v>
      </c>
      <c r="H18" s="245">
        <v>15000</v>
      </c>
      <c r="I18" s="245">
        <v>15000</v>
      </c>
      <c r="J18" s="336" t="s">
        <v>48</v>
      </c>
      <c r="K18" s="224" t="s">
        <v>365</v>
      </c>
      <c r="L18" s="76" t="s">
        <v>154</v>
      </c>
    </row>
    <row r="19" spans="1:12" ht="21">
      <c r="A19" s="121"/>
      <c r="B19" s="80" t="s">
        <v>366</v>
      </c>
      <c r="C19" s="80" t="s">
        <v>367</v>
      </c>
      <c r="D19" s="247" t="s">
        <v>368</v>
      </c>
      <c r="E19" s="80"/>
      <c r="F19" s="95"/>
      <c r="G19" s="24" t="s">
        <v>22</v>
      </c>
      <c r="H19" s="24" t="s">
        <v>22</v>
      </c>
      <c r="I19" s="24" t="s">
        <v>22</v>
      </c>
      <c r="J19" s="305"/>
      <c r="K19" s="225" t="s">
        <v>367</v>
      </c>
      <c r="L19" s="78" t="s">
        <v>34</v>
      </c>
    </row>
    <row r="20" spans="1:12" ht="21">
      <c r="A20" s="121"/>
      <c r="B20" s="80"/>
      <c r="C20" s="80"/>
      <c r="D20" s="149" t="s">
        <v>369</v>
      </c>
      <c r="E20" s="80"/>
      <c r="F20" s="95"/>
      <c r="G20" s="80"/>
      <c r="H20" s="95"/>
      <c r="I20" s="80"/>
      <c r="J20" s="306"/>
      <c r="K20" s="225"/>
      <c r="L20" s="78"/>
    </row>
    <row r="21" spans="1:12" ht="21">
      <c r="A21" s="104">
        <f>A18+1</f>
        <v>5</v>
      </c>
      <c r="B21" s="135" t="s">
        <v>1418</v>
      </c>
      <c r="C21" s="135" t="s">
        <v>1420</v>
      </c>
      <c r="D21" s="556" t="s">
        <v>1418</v>
      </c>
      <c r="E21" s="135"/>
      <c r="F21" s="414"/>
      <c r="G21" s="191">
        <v>100000</v>
      </c>
      <c r="H21" s="191">
        <v>100000</v>
      </c>
      <c r="I21" s="191">
        <v>100000</v>
      </c>
      <c r="J21" s="557" t="s">
        <v>48</v>
      </c>
      <c r="K21" s="224" t="s">
        <v>1421</v>
      </c>
      <c r="L21" s="76" t="s">
        <v>154</v>
      </c>
    </row>
    <row r="22" spans="1:12" ht="21">
      <c r="A22" s="121"/>
      <c r="B22" s="80" t="s">
        <v>1419</v>
      </c>
      <c r="C22" s="80" t="s">
        <v>1419</v>
      </c>
      <c r="D22" s="149" t="s">
        <v>1419</v>
      </c>
      <c r="E22" s="80"/>
      <c r="F22" s="95"/>
      <c r="G22" s="24" t="s">
        <v>22</v>
      </c>
      <c r="H22" s="24" t="s">
        <v>22</v>
      </c>
      <c r="I22" s="24" t="s">
        <v>22</v>
      </c>
      <c r="J22" s="306"/>
      <c r="K22" s="225"/>
      <c r="L22" s="78" t="s">
        <v>34</v>
      </c>
    </row>
    <row r="23" spans="1:12" ht="21">
      <c r="A23" s="124"/>
      <c r="B23" s="138" t="s">
        <v>1422</v>
      </c>
      <c r="C23" s="138"/>
      <c r="D23" s="152"/>
      <c r="E23" s="138"/>
      <c r="F23" s="97"/>
      <c r="G23" s="138"/>
      <c r="H23" s="97"/>
      <c r="I23" s="138"/>
      <c r="J23" s="255"/>
      <c r="K23" s="138"/>
      <c r="L23" s="81"/>
    </row>
    <row r="24" spans="1:12" ht="21">
      <c r="A24" s="729">
        <f>'2 3 '!A185:L185+2</f>
        <v>57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</row>
    <row r="25" spans="1:12" ht="21">
      <c r="A25" s="76">
        <f>A21+1</f>
        <v>6</v>
      </c>
      <c r="B25" s="104" t="s">
        <v>371</v>
      </c>
      <c r="C25" s="252" t="s">
        <v>372</v>
      </c>
      <c r="D25" s="104" t="s">
        <v>373</v>
      </c>
      <c r="E25" s="253"/>
      <c r="F25" s="259"/>
      <c r="G25" s="253">
        <v>24000</v>
      </c>
      <c r="H25" s="253">
        <v>24000</v>
      </c>
      <c r="I25" s="253">
        <v>24000</v>
      </c>
      <c r="J25" s="104" t="s">
        <v>374</v>
      </c>
      <c r="K25" s="260" t="s">
        <v>375</v>
      </c>
      <c r="L25" s="76" t="s">
        <v>154</v>
      </c>
    </row>
    <row r="26" spans="1:12" ht="21">
      <c r="A26" s="78"/>
      <c r="B26" s="121"/>
      <c r="C26" s="250" t="s">
        <v>376</v>
      </c>
      <c r="D26" s="121" t="s">
        <v>377</v>
      </c>
      <c r="E26" s="251"/>
      <c r="F26" s="121"/>
      <c r="G26" s="24" t="s">
        <v>22</v>
      </c>
      <c r="H26" s="24" t="s">
        <v>22</v>
      </c>
      <c r="I26" s="24" t="s">
        <v>22</v>
      </c>
      <c r="J26" s="121" t="s">
        <v>377</v>
      </c>
      <c r="K26" s="261" t="s">
        <v>376</v>
      </c>
      <c r="L26" s="121" t="s">
        <v>34</v>
      </c>
    </row>
    <row r="27" spans="1:12" ht="21">
      <c r="A27" s="78"/>
      <c r="B27" s="121"/>
      <c r="C27" s="250" t="s">
        <v>378</v>
      </c>
      <c r="D27" s="121"/>
      <c r="E27" s="251"/>
      <c r="F27" s="121"/>
      <c r="G27" s="96"/>
      <c r="H27" s="96"/>
      <c r="I27" s="96"/>
      <c r="J27" s="248"/>
      <c r="K27" s="261" t="s">
        <v>378</v>
      </c>
      <c r="L27" s="121"/>
    </row>
    <row r="28" spans="1:12" ht="21">
      <c r="A28" s="81"/>
      <c r="B28" s="124"/>
      <c r="C28" s="124" t="s">
        <v>379</v>
      </c>
      <c r="D28" s="124"/>
      <c r="E28" s="98"/>
      <c r="F28" s="124"/>
      <c r="G28" s="98"/>
      <c r="H28" s="98"/>
      <c r="I28" s="98"/>
      <c r="J28" s="249"/>
      <c r="K28" s="262" t="s">
        <v>379</v>
      </c>
      <c r="L28" s="124"/>
    </row>
    <row r="29" spans="1:12" ht="21">
      <c r="A29" s="76">
        <f>A25+1</f>
        <v>7</v>
      </c>
      <c r="B29" s="104" t="s">
        <v>362</v>
      </c>
      <c r="C29" s="252" t="s">
        <v>380</v>
      </c>
      <c r="D29" s="104" t="s">
        <v>381</v>
      </c>
      <c r="E29" s="253"/>
      <c r="F29" s="253"/>
      <c r="G29" s="253">
        <v>35000</v>
      </c>
      <c r="H29" s="253">
        <v>35000</v>
      </c>
      <c r="I29" s="253">
        <v>35000</v>
      </c>
      <c r="J29" s="104" t="s">
        <v>382</v>
      </c>
      <c r="K29" s="254" t="s">
        <v>383</v>
      </c>
      <c r="L29" s="78" t="s">
        <v>154</v>
      </c>
    </row>
    <row r="30" spans="1:12" ht="21">
      <c r="A30" s="78"/>
      <c r="B30" s="121" t="s">
        <v>384</v>
      </c>
      <c r="C30" s="121" t="s">
        <v>385</v>
      </c>
      <c r="D30" s="149" t="s">
        <v>386</v>
      </c>
      <c r="E30" s="96"/>
      <c r="F30" s="96"/>
      <c r="G30" s="24" t="s">
        <v>22</v>
      </c>
      <c r="H30" s="24" t="s">
        <v>22</v>
      </c>
      <c r="I30" s="24" t="s">
        <v>22</v>
      </c>
      <c r="J30" s="121" t="s">
        <v>387</v>
      </c>
      <c r="K30" s="154" t="s">
        <v>388</v>
      </c>
      <c r="L30" s="78" t="s">
        <v>34</v>
      </c>
    </row>
    <row r="31" spans="1:12" ht="21">
      <c r="A31" s="81"/>
      <c r="B31" s="195"/>
      <c r="C31" s="124"/>
      <c r="D31" s="124" t="s">
        <v>37</v>
      </c>
      <c r="E31" s="98"/>
      <c r="F31" s="134"/>
      <c r="G31" s="85"/>
      <c r="H31" s="85"/>
      <c r="I31" s="85"/>
      <c r="J31" s="124" t="s">
        <v>389</v>
      </c>
      <c r="K31" s="255" t="s">
        <v>389</v>
      </c>
      <c r="L31" s="78"/>
    </row>
    <row r="32" spans="1:12" ht="21">
      <c r="A32" s="76">
        <f>A29+1</f>
        <v>8</v>
      </c>
      <c r="B32" s="104" t="s">
        <v>362</v>
      </c>
      <c r="C32" s="256" t="s">
        <v>390</v>
      </c>
      <c r="D32" s="121" t="s">
        <v>391</v>
      </c>
      <c r="E32" s="257"/>
      <c r="F32" s="257"/>
      <c r="G32" s="257">
        <v>130000</v>
      </c>
      <c r="H32" s="257">
        <v>130000</v>
      </c>
      <c r="I32" s="257">
        <v>130000</v>
      </c>
      <c r="J32" s="258" t="s">
        <v>392</v>
      </c>
      <c r="K32" s="256" t="s">
        <v>393</v>
      </c>
      <c r="L32" s="76" t="s">
        <v>154</v>
      </c>
    </row>
    <row r="33" spans="1:12" ht="21">
      <c r="A33" s="78"/>
      <c r="B33" s="121" t="s">
        <v>365</v>
      </c>
      <c r="C33" s="121" t="s">
        <v>394</v>
      </c>
      <c r="D33" s="121" t="s">
        <v>395</v>
      </c>
      <c r="E33" s="96"/>
      <c r="F33" s="96"/>
      <c r="G33" s="24" t="s">
        <v>22</v>
      </c>
      <c r="H33" s="24" t="s">
        <v>22</v>
      </c>
      <c r="I33" s="24" t="s">
        <v>22</v>
      </c>
      <c r="J33" s="121" t="s">
        <v>396</v>
      </c>
      <c r="K33" s="121" t="s">
        <v>394</v>
      </c>
      <c r="L33" s="121" t="s">
        <v>34</v>
      </c>
    </row>
    <row r="34" spans="1:12" ht="21">
      <c r="A34" s="121"/>
      <c r="B34" s="110"/>
      <c r="C34" s="121" t="s">
        <v>397</v>
      </c>
      <c r="D34" s="121" t="s">
        <v>398</v>
      </c>
      <c r="E34" s="96"/>
      <c r="F34" s="96"/>
      <c r="G34" s="96"/>
      <c r="H34" s="96"/>
      <c r="I34" s="96"/>
      <c r="J34" s="121" t="s">
        <v>397</v>
      </c>
      <c r="K34" s="121" t="s">
        <v>397</v>
      </c>
      <c r="L34" s="121"/>
    </row>
    <row r="35" spans="1:12" ht="21">
      <c r="A35" s="121"/>
      <c r="B35" s="80"/>
      <c r="C35" s="80"/>
      <c r="D35" s="80" t="s">
        <v>37</v>
      </c>
      <c r="E35" s="80"/>
      <c r="F35" s="80"/>
      <c r="G35" s="80"/>
      <c r="H35" s="80"/>
      <c r="I35" s="80"/>
      <c r="J35" s="248"/>
      <c r="K35" s="121"/>
      <c r="L35" s="121"/>
    </row>
    <row r="36" spans="1:12" ht="21">
      <c r="A36" s="124"/>
      <c r="B36" s="138"/>
      <c r="C36" s="138"/>
      <c r="D36" s="138"/>
      <c r="E36" s="138"/>
      <c r="F36" s="138"/>
      <c r="G36" s="138"/>
      <c r="H36" s="138"/>
      <c r="I36" s="138"/>
      <c r="J36" s="249"/>
      <c r="K36" s="124"/>
      <c r="L36" s="124"/>
    </row>
    <row r="37" spans="1:12" ht="21">
      <c r="A37" s="76">
        <f>A32+1</f>
        <v>9</v>
      </c>
      <c r="B37" s="104" t="s">
        <v>399</v>
      </c>
      <c r="C37" s="256" t="s">
        <v>400</v>
      </c>
      <c r="D37" s="121" t="s">
        <v>401</v>
      </c>
      <c r="E37" s="257"/>
      <c r="F37" s="257"/>
      <c r="G37" s="257">
        <v>130000</v>
      </c>
      <c r="H37" s="257">
        <v>130000</v>
      </c>
      <c r="I37" s="257">
        <v>130000</v>
      </c>
      <c r="J37" s="104" t="s">
        <v>402</v>
      </c>
      <c r="K37" s="256" t="s">
        <v>403</v>
      </c>
      <c r="L37" s="76" t="s">
        <v>154</v>
      </c>
    </row>
    <row r="38" spans="1:12" ht="21">
      <c r="A38" s="78"/>
      <c r="B38" s="121" t="s">
        <v>404</v>
      </c>
      <c r="C38" s="121" t="s">
        <v>405</v>
      </c>
      <c r="D38" s="121" t="s">
        <v>406</v>
      </c>
      <c r="E38" s="96"/>
      <c r="F38" s="96"/>
      <c r="G38" s="24" t="s">
        <v>22</v>
      </c>
      <c r="H38" s="24" t="s">
        <v>22</v>
      </c>
      <c r="I38" s="24" t="s">
        <v>22</v>
      </c>
      <c r="J38" s="121" t="s">
        <v>377</v>
      </c>
      <c r="K38" s="121" t="s">
        <v>405</v>
      </c>
      <c r="L38" s="121" t="s">
        <v>34</v>
      </c>
    </row>
    <row r="39" spans="1:12" ht="21">
      <c r="A39" s="121"/>
      <c r="B39" s="110"/>
      <c r="C39" s="121"/>
      <c r="D39" s="121" t="s">
        <v>36</v>
      </c>
      <c r="E39" s="96"/>
      <c r="F39" s="147"/>
      <c r="G39" s="158"/>
      <c r="H39" s="158"/>
      <c r="I39" s="158"/>
      <c r="J39" s="110"/>
      <c r="K39" s="121"/>
      <c r="L39" s="121"/>
    </row>
    <row r="40" spans="1:12" ht="21">
      <c r="A40" s="124"/>
      <c r="B40" s="138"/>
      <c r="C40" s="138"/>
      <c r="D40" s="138"/>
      <c r="E40" s="138"/>
      <c r="F40" s="138"/>
      <c r="G40" s="138"/>
      <c r="H40" s="138"/>
      <c r="I40" s="138"/>
      <c r="J40" s="138"/>
      <c r="K40" s="124"/>
      <c r="L40" s="124"/>
    </row>
    <row r="41" spans="1:12" ht="21">
      <c r="A41" s="76">
        <f>A37+1</f>
        <v>10</v>
      </c>
      <c r="B41" s="104" t="s">
        <v>515</v>
      </c>
      <c r="C41" s="252" t="s">
        <v>521</v>
      </c>
      <c r="D41" s="104" t="s">
        <v>536</v>
      </c>
      <c r="E41" s="253"/>
      <c r="F41" s="253"/>
      <c r="G41" s="253"/>
      <c r="H41" s="253">
        <v>250000</v>
      </c>
      <c r="I41" s="253"/>
      <c r="J41" s="76" t="s">
        <v>532</v>
      </c>
      <c r="K41" s="260" t="s">
        <v>534</v>
      </c>
      <c r="L41" s="76" t="s">
        <v>154</v>
      </c>
    </row>
    <row r="42" spans="1:12" ht="21">
      <c r="A42" s="78"/>
      <c r="B42" s="121"/>
      <c r="C42" s="250" t="s">
        <v>522</v>
      </c>
      <c r="D42" s="121" t="s">
        <v>537</v>
      </c>
      <c r="E42" s="251"/>
      <c r="F42" s="121"/>
      <c r="G42" s="96"/>
      <c r="H42" s="24" t="s">
        <v>22</v>
      </c>
      <c r="I42" s="96"/>
      <c r="J42" s="78"/>
      <c r="K42" s="261" t="s">
        <v>535</v>
      </c>
      <c r="L42" s="121" t="s">
        <v>34</v>
      </c>
    </row>
    <row r="43" spans="1:12" ht="21">
      <c r="A43" s="81"/>
      <c r="B43" s="124"/>
      <c r="C43" s="124"/>
      <c r="D43" s="124"/>
      <c r="E43" s="98"/>
      <c r="F43" s="124"/>
      <c r="G43" s="98"/>
      <c r="H43" s="98"/>
      <c r="I43" s="98"/>
      <c r="J43" s="194"/>
      <c r="K43" s="262"/>
      <c r="L43" s="124"/>
    </row>
    <row r="44" spans="1:12" ht="21">
      <c r="A44" s="76">
        <f>A41+1</f>
        <v>11</v>
      </c>
      <c r="B44" s="104" t="s">
        <v>516</v>
      </c>
      <c r="C44" s="258" t="s">
        <v>523</v>
      </c>
      <c r="D44" s="104" t="s">
        <v>546</v>
      </c>
      <c r="E44" s="253"/>
      <c r="F44" s="253"/>
      <c r="G44" s="253"/>
      <c r="H44" s="253">
        <v>200000</v>
      </c>
      <c r="I44" s="253"/>
      <c r="J44" s="76" t="s">
        <v>533</v>
      </c>
      <c r="K44" s="254" t="s">
        <v>539</v>
      </c>
      <c r="L44" s="76" t="s">
        <v>154</v>
      </c>
    </row>
    <row r="45" spans="1:12" ht="21">
      <c r="A45" s="78"/>
      <c r="B45" s="121"/>
      <c r="C45" s="121" t="s">
        <v>524</v>
      </c>
      <c r="D45" s="149"/>
      <c r="E45" s="96"/>
      <c r="F45" s="96"/>
      <c r="G45" s="96"/>
      <c r="H45" s="24" t="s">
        <v>22</v>
      </c>
      <c r="I45" s="96"/>
      <c r="J45" s="78"/>
      <c r="K45" s="154" t="s">
        <v>540</v>
      </c>
      <c r="L45" s="78" t="s">
        <v>34</v>
      </c>
    </row>
    <row r="46" spans="1:12" ht="21">
      <c r="A46" s="78"/>
      <c r="B46" s="121"/>
      <c r="C46" s="121" t="s">
        <v>525</v>
      </c>
      <c r="D46" s="149"/>
      <c r="E46" s="96"/>
      <c r="F46" s="96"/>
      <c r="G46" s="96"/>
      <c r="H46" s="96"/>
      <c r="I46" s="96"/>
      <c r="J46" s="78"/>
      <c r="K46" s="154" t="s">
        <v>541</v>
      </c>
      <c r="L46" s="78"/>
    </row>
    <row r="47" spans="1:12" ht="21">
      <c r="A47" s="81"/>
      <c r="B47" s="195"/>
      <c r="C47" s="124"/>
      <c r="D47" s="124"/>
      <c r="E47" s="98"/>
      <c r="F47" s="134"/>
      <c r="G47" s="85"/>
      <c r="H47" s="85"/>
      <c r="I47" s="85"/>
      <c r="J47" s="81"/>
      <c r="K47" s="255"/>
      <c r="L47" s="81"/>
    </row>
    <row r="48" spans="1:12" ht="21">
      <c r="A48" s="663"/>
      <c r="B48" s="662"/>
      <c r="C48" s="93"/>
      <c r="D48" s="93"/>
      <c r="E48" s="354"/>
      <c r="F48" s="568"/>
      <c r="G48" s="569"/>
      <c r="H48" s="569"/>
      <c r="I48" s="569"/>
      <c r="J48" s="663"/>
      <c r="K48" s="570"/>
      <c r="L48" s="663"/>
    </row>
    <row r="49" spans="1:12" ht="21">
      <c r="A49" s="663"/>
      <c r="B49" s="662"/>
      <c r="C49" s="93"/>
      <c r="D49" s="93"/>
      <c r="E49" s="354"/>
      <c r="F49" s="568"/>
      <c r="G49" s="569"/>
      <c r="H49" s="569"/>
      <c r="I49" s="569"/>
      <c r="J49" s="663"/>
      <c r="K49" s="570"/>
      <c r="L49" s="663"/>
    </row>
    <row r="50" spans="1:12" ht="21">
      <c r="A50" s="729">
        <f>A24+1</f>
        <v>58</v>
      </c>
      <c r="B50" s="729"/>
      <c r="C50" s="729"/>
      <c r="D50" s="729"/>
      <c r="E50" s="729"/>
      <c r="F50" s="729"/>
      <c r="G50" s="729"/>
      <c r="H50" s="729"/>
      <c r="I50" s="729"/>
      <c r="J50" s="729"/>
      <c r="K50" s="729"/>
      <c r="L50" s="729"/>
    </row>
    <row r="51" spans="1:12" ht="21">
      <c r="A51" s="76">
        <f>A44+1</f>
        <v>12</v>
      </c>
      <c r="B51" s="104" t="s">
        <v>517</v>
      </c>
      <c r="C51" s="252" t="s">
        <v>526</v>
      </c>
      <c r="D51" s="104" t="s">
        <v>547</v>
      </c>
      <c r="E51" s="253"/>
      <c r="F51" s="253"/>
      <c r="G51" s="253">
        <v>100000</v>
      </c>
      <c r="H51" s="253">
        <v>100000</v>
      </c>
      <c r="I51" s="253">
        <v>100000</v>
      </c>
      <c r="J51" s="76" t="s">
        <v>533</v>
      </c>
      <c r="K51" s="252" t="s">
        <v>542</v>
      </c>
      <c r="L51" s="76" t="s">
        <v>154</v>
      </c>
    </row>
    <row r="52" spans="1:12" ht="21">
      <c r="A52" s="78"/>
      <c r="B52" s="121" t="s">
        <v>518</v>
      </c>
      <c r="C52" s="121" t="s">
        <v>527</v>
      </c>
      <c r="D52" s="121" t="s">
        <v>548</v>
      </c>
      <c r="E52" s="96"/>
      <c r="F52" s="96"/>
      <c r="G52" s="24" t="s">
        <v>22</v>
      </c>
      <c r="H52" s="24" t="s">
        <v>22</v>
      </c>
      <c r="I52" s="24" t="s">
        <v>22</v>
      </c>
      <c r="J52" s="78"/>
      <c r="K52" s="121" t="s">
        <v>543</v>
      </c>
      <c r="L52" s="121" t="s">
        <v>34</v>
      </c>
    </row>
    <row r="53" spans="1:12" ht="21">
      <c r="A53" s="121"/>
      <c r="B53" s="110"/>
      <c r="C53" s="121" t="s">
        <v>528</v>
      </c>
      <c r="D53" s="121"/>
      <c r="E53" s="96"/>
      <c r="F53" s="96"/>
      <c r="G53" s="96"/>
      <c r="H53" s="96"/>
      <c r="I53" s="96"/>
      <c r="J53" s="78"/>
      <c r="K53" s="121" t="s">
        <v>544</v>
      </c>
      <c r="L53" s="121"/>
    </row>
    <row r="54" spans="1:12" ht="21">
      <c r="A54" s="76">
        <f>A51+1</f>
        <v>13</v>
      </c>
      <c r="B54" s="104" t="s">
        <v>519</v>
      </c>
      <c r="C54" s="252" t="s">
        <v>529</v>
      </c>
      <c r="D54" s="104" t="s">
        <v>549</v>
      </c>
      <c r="E54" s="253"/>
      <c r="F54" s="253"/>
      <c r="G54" s="253">
        <v>300000</v>
      </c>
      <c r="H54" s="253">
        <v>300000</v>
      </c>
      <c r="I54" s="253">
        <v>300000</v>
      </c>
      <c r="J54" s="76" t="s">
        <v>533</v>
      </c>
      <c r="K54" s="252" t="s">
        <v>545</v>
      </c>
      <c r="L54" s="76" t="s">
        <v>154</v>
      </c>
    </row>
    <row r="55" spans="1:12" ht="21">
      <c r="A55" s="78"/>
      <c r="B55" s="121" t="s">
        <v>520</v>
      </c>
      <c r="C55" s="121" t="s">
        <v>530</v>
      </c>
      <c r="D55" s="121" t="s">
        <v>550</v>
      </c>
      <c r="E55" s="96"/>
      <c r="F55" s="96"/>
      <c r="G55" s="24" t="s">
        <v>22</v>
      </c>
      <c r="H55" s="24" t="s">
        <v>22</v>
      </c>
      <c r="I55" s="24" t="s">
        <v>22</v>
      </c>
      <c r="J55" s="78"/>
      <c r="K55" s="121"/>
      <c r="L55" s="121" t="s">
        <v>34</v>
      </c>
    </row>
    <row r="56" spans="1:12" ht="21">
      <c r="A56" s="121"/>
      <c r="B56" s="195"/>
      <c r="C56" s="124" t="s">
        <v>531</v>
      </c>
      <c r="D56" s="124" t="s">
        <v>551</v>
      </c>
      <c r="E56" s="98"/>
      <c r="F56" s="134"/>
      <c r="G56" s="85"/>
      <c r="H56" s="85"/>
      <c r="I56" s="85"/>
      <c r="J56" s="81"/>
      <c r="K56" s="124"/>
      <c r="L56" s="124"/>
    </row>
    <row r="57" spans="1:12" ht="21">
      <c r="A57" s="76">
        <f>A54+1</f>
        <v>14</v>
      </c>
      <c r="B57" s="121" t="s">
        <v>1295</v>
      </c>
      <c r="C57" s="256" t="s">
        <v>1297</v>
      </c>
      <c r="D57" s="121" t="s">
        <v>1300</v>
      </c>
      <c r="E57" s="257"/>
      <c r="F57" s="257"/>
      <c r="G57" s="257">
        <v>50000</v>
      </c>
      <c r="H57" s="257">
        <v>50000</v>
      </c>
      <c r="I57" s="257">
        <v>50000</v>
      </c>
      <c r="J57" s="78" t="s">
        <v>1301</v>
      </c>
      <c r="K57" s="256" t="s">
        <v>1302</v>
      </c>
      <c r="L57" s="78" t="s">
        <v>154</v>
      </c>
    </row>
    <row r="58" spans="1:12" ht="21">
      <c r="A58" s="78"/>
      <c r="B58" s="121" t="s">
        <v>1296</v>
      </c>
      <c r="C58" s="121" t="s">
        <v>1298</v>
      </c>
      <c r="D58" s="121" t="s">
        <v>1296</v>
      </c>
      <c r="E58" s="96"/>
      <c r="F58" s="96"/>
      <c r="G58" s="24" t="s">
        <v>22</v>
      </c>
      <c r="H58" s="24" t="s">
        <v>22</v>
      </c>
      <c r="I58" s="24" t="s">
        <v>22</v>
      </c>
      <c r="J58" s="78"/>
      <c r="K58" s="121" t="s">
        <v>1303</v>
      </c>
      <c r="L58" s="121" t="s">
        <v>34</v>
      </c>
    </row>
    <row r="59" spans="1:12" ht="21">
      <c r="A59" s="121"/>
      <c r="B59" s="110"/>
      <c r="C59" s="121" t="s">
        <v>1299</v>
      </c>
      <c r="D59" s="121"/>
      <c r="E59" s="96"/>
      <c r="F59" s="147"/>
      <c r="G59" s="158"/>
      <c r="H59" s="158"/>
      <c r="I59" s="158"/>
      <c r="J59" s="78"/>
      <c r="K59" s="121"/>
      <c r="L59" s="121"/>
    </row>
    <row r="60" spans="1:12" ht="21">
      <c r="A60" s="76">
        <f>A57+1</f>
        <v>15</v>
      </c>
      <c r="B60" s="104" t="s">
        <v>1304</v>
      </c>
      <c r="C60" s="252" t="s">
        <v>1356</v>
      </c>
      <c r="D60" s="104" t="s">
        <v>1304</v>
      </c>
      <c r="E60" s="253"/>
      <c r="F60" s="253"/>
      <c r="G60" s="253">
        <v>50000</v>
      </c>
      <c r="H60" s="253">
        <v>50000</v>
      </c>
      <c r="I60" s="253">
        <v>50000</v>
      </c>
      <c r="J60" s="76" t="s">
        <v>1301</v>
      </c>
      <c r="K60" s="252" t="s">
        <v>1337</v>
      </c>
      <c r="L60" s="76" t="s">
        <v>154</v>
      </c>
    </row>
    <row r="61" spans="1:12" ht="21">
      <c r="A61" s="78"/>
      <c r="B61" s="121" t="s">
        <v>1305</v>
      </c>
      <c r="C61" s="121" t="s">
        <v>1357</v>
      </c>
      <c r="D61" s="121" t="s">
        <v>1357</v>
      </c>
      <c r="E61" s="96"/>
      <c r="F61" s="96"/>
      <c r="G61" s="24" t="s">
        <v>22</v>
      </c>
      <c r="H61" s="24" t="s">
        <v>22</v>
      </c>
      <c r="I61" s="24" t="s">
        <v>22</v>
      </c>
      <c r="J61" s="78"/>
      <c r="K61" s="121" t="s">
        <v>1338</v>
      </c>
      <c r="L61" s="121" t="s">
        <v>34</v>
      </c>
    </row>
    <row r="62" spans="1:12" ht="21">
      <c r="A62" s="121"/>
      <c r="B62" s="79" t="s">
        <v>1306</v>
      </c>
      <c r="C62" s="121" t="s">
        <v>1358</v>
      </c>
      <c r="D62" s="121" t="s">
        <v>1358</v>
      </c>
      <c r="E62" s="96"/>
      <c r="F62" s="147"/>
      <c r="G62" s="158"/>
      <c r="H62" s="158"/>
      <c r="I62" s="158"/>
      <c r="J62" s="78"/>
      <c r="K62" s="121"/>
      <c r="L62" s="121"/>
    </row>
    <row r="63" spans="1:12" ht="21">
      <c r="A63" s="124"/>
      <c r="B63" s="138"/>
      <c r="C63" s="138"/>
      <c r="D63" s="138"/>
      <c r="E63" s="138"/>
      <c r="F63" s="138"/>
      <c r="G63" s="138"/>
      <c r="H63" s="138"/>
      <c r="I63" s="138"/>
      <c r="J63" s="81"/>
      <c r="K63" s="124"/>
      <c r="L63" s="124"/>
    </row>
    <row r="64" spans="1:12" ht="21">
      <c r="A64" s="76">
        <f>A60+1</f>
        <v>16</v>
      </c>
      <c r="B64" s="77" t="s">
        <v>1307</v>
      </c>
      <c r="C64" s="256" t="s">
        <v>1307</v>
      </c>
      <c r="D64" s="77" t="s">
        <v>1307</v>
      </c>
      <c r="E64" s="257"/>
      <c r="F64" s="257"/>
      <c r="G64" s="257">
        <v>10000</v>
      </c>
      <c r="H64" s="257">
        <v>10000</v>
      </c>
      <c r="I64" s="257">
        <v>10000</v>
      </c>
      <c r="J64" s="76" t="s">
        <v>1301</v>
      </c>
      <c r="K64" s="256" t="s">
        <v>1339</v>
      </c>
      <c r="L64" s="76" t="s">
        <v>154</v>
      </c>
    </row>
    <row r="65" spans="1:12" ht="21">
      <c r="A65" s="78"/>
      <c r="B65" s="79" t="s">
        <v>1308</v>
      </c>
      <c r="C65" s="256" t="s">
        <v>1308</v>
      </c>
      <c r="D65" s="79" t="s">
        <v>1308</v>
      </c>
      <c r="E65" s="96"/>
      <c r="F65" s="96"/>
      <c r="G65" s="24" t="s">
        <v>22</v>
      </c>
      <c r="H65" s="24" t="s">
        <v>22</v>
      </c>
      <c r="I65" s="24" t="s">
        <v>22</v>
      </c>
      <c r="J65" s="78"/>
      <c r="K65" s="121"/>
      <c r="L65" s="121" t="s">
        <v>34</v>
      </c>
    </row>
    <row r="66" spans="1:12" ht="21">
      <c r="A66" s="121"/>
      <c r="B66" s="79" t="s">
        <v>1309</v>
      </c>
      <c r="C66" s="256" t="s">
        <v>1309</v>
      </c>
      <c r="D66" s="79" t="s">
        <v>1309</v>
      </c>
      <c r="E66" s="96"/>
      <c r="F66" s="147"/>
      <c r="G66" s="158"/>
      <c r="H66" s="158"/>
      <c r="I66" s="158"/>
      <c r="J66" s="78"/>
      <c r="K66" s="121"/>
      <c r="L66" s="121"/>
    </row>
    <row r="67" spans="1:12" ht="21">
      <c r="A67" s="124"/>
      <c r="B67" s="105" t="s">
        <v>1310</v>
      </c>
      <c r="C67" s="256" t="s">
        <v>1310</v>
      </c>
      <c r="D67" s="105" t="s">
        <v>1310</v>
      </c>
      <c r="E67" s="138"/>
      <c r="F67" s="138"/>
      <c r="G67" s="138"/>
      <c r="H67" s="138"/>
      <c r="I67" s="138"/>
      <c r="J67" s="81"/>
      <c r="K67" s="124"/>
      <c r="L67" s="124"/>
    </row>
    <row r="68" spans="1:12" ht="21">
      <c r="A68" s="76">
        <f>A64+1</f>
        <v>17</v>
      </c>
      <c r="B68" s="77" t="s">
        <v>1582</v>
      </c>
      <c r="C68" s="258" t="s">
        <v>1589</v>
      </c>
      <c r="D68" s="258" t="s">
        <v>1583</v>
      </c>
      <c r="E68" s="257"/>
      <c r="F68" s="257">
        <v>300000</v>
      </c>
      <c r="G68" s="257">
        <v>300000</v>
      </c>
      <c r="H68" s="257">
        <v>300000</v>
      </c>
      <c r="I68" s="257">
        <v>300000</v>
      </c>
      <c r="J68" s="76" t="s">
        <v>1301</v>
      </c>
      <c r="K68" s="256" t="s">
        <v>1585</v>
      </c>
      <c r="L68" s="76" t="s">
        <v>154</v>
      </c>
    </row>
    <row r="69" spans="1:12" ht="21">
      <c r="A69" s="78"/>
      <c r="B69" s="79" t="s">
        <v>361</v>
      </c>
      <c r="C69" s="600" t="s">
        <v>361</v>
      </c>
      <c r="D69" s="600" t="s">
        <v>1584</v>
      </c>
      <c r="E69" s="96"/>
      <c r="F69" s="24" t="s">
        <v>22</v>
      </c>
      <c r="G69" s="24" t="s">
        <v>22</v>
      </c>
      <c r="H69" s="24" t="s">
        <v>22</v>
      </c>
      <c r="I69" s="24" t="s">
        <v>22</v>
      </c>
      <c r="J69" s="78"/>
      <c r="K69" s="121" t="s">
        <v>36</v>
      </c>
      <c r="L69" s="121" t="s">
        <v>34</v>
      </c>
    </row>
    <row r="70" spans="1:12" ht="21">
      <c r="A70" s="78"/>
      <c r="B70" s="79"/>
      <c r="C70" s="600"/>
      <c r="D70" s="600" t="s">
        <v>1586</v>
      </c>
      <c r="E70" s="96"/>
      <c r="F70" s="24"/>
      <c r="G70" s="24"/>
      <c r="H70" s="24"/>
      <c r="I70" s="24"/>
      <c r="J70" s="78"/>
      <c r="K70" s="121"/>
      <c r="L70" s="121"/>
    </row>
    <row r="71" spans="1:12" ht="21">
      <c r="A71" s="78"/>
      <c r="B71" s="79"/>
      <c r="C71" s="600"/>
      <c r="D71" s="600" t="s">
        <v>1588</v>
      </c>
      <c r="E71" s="96"/>
      <c r="F71" s="24"/>
      <c r="G71" s="24"/>
      <c r="H71" s="24"/>
      <c r="I71" s="24"/>
      <c r="J71" s="78"/>
      <c r="K71" s="121"/>
      <c r="L71" s="121"/>
    </row>
    <row r="72" spans="1:12" ht="21">
      <c r="A72" s="76">
        <f>A68+1</f>
        <v>18</v>
      </c>
      <c r="B72" s="77" t="s">
        <v>1604</v>
      </c>
      <c r="C72" s="258" t="s">
        <v>1605</v>
      </c>
      <c r="D72" s="10" t="s">
        <v>1617</v>
      </c>
      <c r="E72" s="259"/>
      <c r="F72" s="253">
        <v>100000</v>
      </c>
      <c r="G72" s="253">
        <v>100000</v>
      </c>
      <c r="H72" s="253">
        <v>100000</v>
      </c>
      <c r="I72" s="253">
        <v>100000</v>
      </c>
      <c r="J72" s="76" t="s">
        <v>1301</v>
      </c>
      <c r="K72" s="252" t="s">
        <v>1585</v>
      </c>
      <c r="L72" s="76" t="s">
        <v>154</v>
      </c>
    </row>
    <row r="73" spans="1:12" ht="21">
      <c r="A73" s="78"/>
      <c r="B73" s="79"/>
      <c r="C73" s="600" t="s">
        <v>1606</v>
      </c>
      <c r="D73" s="11" t="s">
        <v>1618</v>
      </c>
      <c r="E73" s="96"/>
      <c r="F73" s="24" t="s">
        <v>1328</v>
      </c>
      <c r="G73" s="24" t="s">
        <v>1328</v>
      </c>
      <c r="H73" s="24" t="s">
        <v>1328</v>
      </c>
      <c r="I73" s="24" t="s">
        <v>1328</v>
      </c>
      <c r="J73" s="78"/>
      <c r="K73" s="121" t="s">
        <v>36</v>
      </c>
      <c r="L73" s="121" t="s">
        <v>34</v>
      </c>
    </row>
    <row r="74" spans="1:12" ht="21">
      <c r="A74" s="78"/>
      <c r="B74" s="79"/>
      <c r="C74" s="655" t="s">
        <v>1607</v>
      </c>
      <c r="D74" s="11"/>
      <c r="E74" s="96"/>
      <c r="F74" s="24"/>
      <c r="G74" s="24"/>
      <c r="H74" s="24"/>
      <c r="I74" s="24"/>
      <c r="J74" s="78"/>
      <c r="K74" s="121"/>
      <c r="L74" s="121"/>
    </row>
    <row r="75" spans="1:12" ht="21">
      <c r="A75" s="81"/>
      <c r="B75" s="105"/>
      <c r="C75" s="656" t="s">
        <v>1608</v>
      </c>
      <c r="D75" s="8"/>
      <c r="E75" s="98"/>
      <c r="F75" s="22"/>
      <c r="G75" s="22"/>
      <c r="H75" s="22"/>
      <c r="I75" s="22"/>
      <c r="J75" s="81"/>
      <c r="K75" s="124"/>
      <c r="L75" s="124"/>
    </row>
    <row r="76" spans="1:12" ht="21">
      <c r="A76" s="730">
        <f>A50+1</f>
        <v>59</v>
      </c>
      <c r="B76" s="730"/>
      <c r="C76" s="730"/>
      <c r="D76" s="730"/>
      <c r="E76" s="730"/>
      <c r="F76" s="730"/>
      <c r="G76" s="730"/>
      <c r="H76" s="730"/>
      <c r="I76" s="730"/>
      <c r="J76" s="730"/>
      <c r="K76" s="730"/>
      <c r="L76" s="730"/>
    </row>
    <row r="77" spans="1:12" ht="21">
      <c r="A77" s="10">
        <f>A72+1</f>
        <v>19</v>
      </c>
      <c r="B77" s="10" t="s">
        <v>1609</v>
      </c>
      <c r="C77" s="10" t="s">
        <v>1611</v>
      </c>
      <c r="D77" s="10" t="s">
        <v>1612</v>
      </c>
      <c r="E77" s="10"/>
      <c r="F77" s="42">
        <v>500000</v>
      </c>
      <c r="G77" s="42">
        <v>500000</v>
      </c>
      <c r="H77" s="42">
        <v>500000</v>
      </c>
      <c r="I77" s="42">
        <v>500000</v>
      </c>
      <c r="J77" s="10" t="s">
        <v>1615</v>
      </c>
      <c r="K77" s="27" t="s">
        <v>1616</v>
      </c>
      <c r="L77" s="27" t="s">
        <v>154</v>
      </c>
    </row>
    <row r="78" spans="1:12" ht="21">
      <c r="A78" s="11"/>
      <c r="B78" s="11" t="s">
        <v>1610</v>
      </c>
      <c r="C78" s="11" t="s">
        <v>494</v>
      </c>
      <c r="D78" s="11" t="s">
        <v>1613</v>
      </c>
      <c r="E78" s="11"/>
      <c r="F78" s="11" t="s">
        <v>22</v>
      </c>
      <c r="G78" s="11" t="s">
        <v>22</v>
      </c>
      <c r="H78" s="11" t="s">
        <v>22</v>
      </c>
      <c r="I78" s="11" t="s">
        <v>22</v>
      </c>
      <c r="J78" s="11"/>
      <c r="K78" s="28" t="s">
        <v>36</v>
      </c>
      <c r="L78" s="28" t="s">
        <v>34</v>
      </c>
    </row>
    <row r="79" spans="1:12" ht="21">
      <c r="A79" s="11"/>
      <c r="B79" s="11"/>
      <c r="C79" s="11"/>
      <c r="D79" s="3" t="s">
        <v>1614</v>
      </c>
      <c r="E79" s="11"/>
      <c r="F79" s="11"/>
      <c r="G79" s="11"/>
      <c r="H79" s="11"/>
      <c r="I79" s="11"/>
      <c r="J79" s="11"/>
      <c r="K79" s="28"/>
      <c r="L79" s="28"/>
    </row>
    <row r="80" spans="1:12" ht="21">
      <c r="A80" s="8"/>
      <c r="B80" s="8"/>
      <c r="C80" s="8"/>
      <c r="D80" s="8" t="s">
        <v>1619</v>
      </c>
      <c r="E80" s="8"/>
      <c r="F80" s="8"/>
      <c r="G80" s="8"/>
      <c r="H80" s="8"/>
      <c r="I80" s="8"/>
      <c r="J80" s="8"/>
      <c r="K80" s="29"/>
      <c r="L80" s="29"/>
    </row>
    <row r="81" spans="1:12" ht="21">
      <c r="A81" s="10">
        <f>A77+1</f>
        <v>20</v>
      </c>
      <c r="B81" s="10" t="s">
        <v>1622</v>
      </c>
      <c r="C81" s="10" t="s">
        <v>1623</v>
      </c>
      <c r="D81" s="10" t="s">
        <v>1625</v>
      </c>
      <c r="E81" s="10"/>
      <c r="F81" s="216">
        <v>300000</v>
      </c>
      <c r="G81" s="216">
        <v>300000</v>
      </c>
      <c r="H81" s="216">
        <v>300000</v>
      </c>
      <c r="I81" s="216">
        <v>300000</v>
      </c>
      <c r="J81" s="10" t="s">
        <v>1621</v>
      </c>
      <c r="K81" s="27" t="s">
        <v>1616</v>
      </c>
      <c r="L81" s="27" t="s">
        <v>154</v>
      </c>
    </row>
    <row r="82" spans="1:12" ht="21">
      <c r="A82" s="11"/>
      <c r="B82" s="11"/>
      <c r="C82" s="11" t="s">
        <v>1624</v>
      </c>
      <c r="D82" s="11" t="s">
        <v>1626</v>
      </c>
      <c r="E82" s="11"/>
      <c r="F82" s="11" t="s">
        <v>22</v>
      </c>
      <c r="G82" s="11" t="s">
        <v>22</v>
      </c>
      <c r="H82" s="11" t="s">
        <v>22</v>
      </c>
      <c r="I82" s="11" t="s">
        <v>22</v>
      </c>
      <c r="J82" s="11"/>
      <c r="K82" s="28" t="s">
        <v>36</v>
      </c>
      <c r="L82" s="28" t="s">
        <v>34</v>
      </c>
    </row>
    <row r="83" spans="1:12" ht="21">
      <c r="A83" s="11"/>
      <c r="B83" s="11"/>
      <c r="C83" s="11"/>
      <c r="D83" s="3"/>
      <c r="E83" s="11"/>
      <c r="F83" s="11"/>
      <c r="G83" s="11"/>
      <c r="H83" s="11"/>
      <c r="I83" s="11"/>
      <c r="J83" s="11"/>
      <c r="K83" s="28"/>
      <c r="L83" s="28"/>
    </row>
    <row r="84" spans="1:12" ht="21">
      <c r="A84" s="8"/>
      <c r="B84" s="8"/>
      <c r="C84" s="8"/>
      <c r="D84" s="8"/>
      <c r="E84" s="8"/>
      <c r="F84" s="8"/>
      <c r="G84" s="8"/>
      <c r="H84" s="8"/>
      <c r="I84" s="8"/>
      <c r="J84" s="8"/>
      <c r="K84" s="29"/>
      <c r="L84" s="29"/>
    </row>
    <row r="85" spans="1:12" ht="21">
      <c r="A85" s="728" t="s">
        <v>1354</v>
      </c>
      <c r="B85" s="728"/>
      <c r="C85" s="728"/>
      <c r="D85" s="728"/>
      <c r="E85" s="199">
        <v>0</v>
      </c>
      <c r="F85" s="199">
        <v>3</v>
      </c>
      <c r="G85" s="199">
        <v>14</v>
      </c>
      <c r="H85" s="199">
        <v>16</v>
      </c>
      <c r="I85" s="199">
        <v>14</v>
      </c>
      <c r="J85" s="199"/>
      <c r="K85" s="199">
        <f>I85+H85+G85+F85</f>
        <v>47</v>
      </c>
      <c r="L85" s="199"/>
    </row>
    <row r="86" spans="1:12" ht="21">
      <c r="A86" s="728" t="s">
        <v>1355</v>
      </c>
      <c r="B86" s="728"/>
      <c r="C86" s="728"/>
      <c r="D86" s="728"/>
      <c r="E86" s="199">
        <v>0</v>
      </c>
      <c r="F86" s="515">
        <f>F77+F72+F68</f>
        <v>900000</v>
      </c>
      <c r="G86" s="515">
        <f>G72+G60+G57+G54+G51+G44+G41+G37+G32+G29+G25+G21+G18+G17+G13+G9</f>
        <v>1154000</v>
      </c>
      <c r="H86" s="516">
        <f>H72+H60+H57+H54+H51+H44+H41+H37+H32+H29+H25+H21+H18+H17+H13+H9</f>
        <v>1604000</v>
      </c>
      <c r="I86" s="516">
        <f>I72+I60+I57+I54+I51+I44+I41+I37+I32+I29+I25+I21+I18+I17+I13+I9</f>
        <v>1154000</v>
      </c>
      <c r="J86" s="478"/>
      <c r="K86" s="479">
        <f>SUM(F86:J86)</f>
        <v>4812000</v>
      </c>
      <c r="L86" s="199"/>
    </row>
    <row r="87" spans="1:12" ht="21">
      <c r="A87" s="728" t="s">
        <v>1587</v>
      </c>
      <c r="B87" s="728"/>
      <c r="C87" s="728"/>
      <c r="D87" s="728"/>
      <c r="E87" s="199">
        <f>E85+'2 3 '!E190+' 2 2'!E125+'2.1'!E111</f>
        <v>0</v>
      </c>
      <c r="F87" s="199">
        <f>F85+'2 3 '!F190+' 2 2'!F125+'2.1'!F111</f>
        <v>8</v>
      </c>
      <c r="G87" s="199">
        <f>G85+'2 3 '!G190+' 2 2'!G125+'2.1'!G111</f>
        <v>47</v>
      </c>
      <c r="H87" s="199">
        <f>H85+'2 3 '!H190+' 2 2'!H125+'2.1'!H111</f>
        <v>66</v>
      </c>
      <c r="I87" s="199">
        <f>I85+'2 3 '!I190+' 2 2'!I125+'2.1'!I111</f>
        <v>22</v>
      </c>
      <c r="J87" s="199"/>
      <c r="K87" s="199">
        <f>I87+H87+G87+F87+E87</f>
        <v>143</v>
      </c>
      <c r="L87" s="199"/>
    </row>
    <row r="88" spans="1:12" ht="21">
      <c r="A88" s="728" t="s">
        <v>1380</v>
      </c>
      <c r="B88" s="728"/>
      <c r="C88" s="728"/>
      <c r="D88" s="728"/>
      <c r="E88" s="199">
        <f>E86+'2 3 '!E191+' 2 2'!E126+'2.1'!E112</f>
        <v>0</v>
      </c>
      <c r="F88" s="533">
        <f>F86+'2 3 '!F191+' 2 2'!F126+'2.1'!F112</f>
        <v>1606500</v>
      </c>
      <c r="G88" s="533">
        <f>G86+'2 3 '!G191+' 2 2'!G126+'2.1'!G112</f>
        <v>4199000</v>
      </c>
      <c r="H88" s="533">
        <f>H86+'2 3 '!H191+' 2 2'!H126+'2.1'!H112</f>
        <v>6174000</v>
      </c>
      <c r="I88" s="533">
        <f>I86+'2 3 '!I191+' 2 2'!I126+'2.1'!I112</f>
        <v>1754000</v>
      </c>
      <c r="J88" s="478"/>
      <c r="K88" s="489">
        <f>I88+H88+G88+F88</f>
        <v>13733500</v>
      </c>
      <c r="L88" s="199"/>
    </row>
    <row r="106" ht="21">
      <c r="A106" s="108"/>
    </row>
    <row r="112" ht="21">
      <c r="B112" s="197"/>
    </row>
    <row r="258" spans="8:9" ht="21">
      <c r="H258" s="70"/>
      <c r="I258" s="70"/>
    </row>
  </sheetData>
  <sheetProtection/>
  <mergeCells count="11">
    <mergeCell ref="A76:L76"/>
    <mergeCell ref="A87:D87"/>
    <mergeCell ref="A88:D88"/>
    <mergeCell ref="A1:M1"/>
    <mergeCell ref="A2:M2"/>
    <mergeCell ref="A3:M3"/>
    <mergeCell ref="E6:I6"/>
    <mergeCell ref="A85:D85"/>
    <mergeCell ref="A86:D86"/>
    <mergeCell ref="A24:L24"/>
    <mergeCell ref="A50:L50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"/>
  <sheetViews>
    <sheetView zoomScalePageLayoutView="0" workbookViewId="0" topLeftCell="A37">
      <selection activeCell="A25" sqref="A25"/>
    </sheetView>
  </sheetViews>
  <sheetFormatPr defaultColWidth="9.140625" defaultRowHeight="12.75"/>
  <cols>
    <col min="1" max="1" width="4.00390625" style="7" customWidth="1"/>
    <col min="2" max="2" width="19.28125" style="7" customWidth="1"/>
    <col min="3" max="3" width="18.8515625" style="7" customWidth="1"/>
    <col min="4" max="4" width="19.8515625" style="7" customWidth="1"/>
    <col min="5" max="5" width="5.57421875" style="7" bestFit="1" customWidth="1"/>
    <col min="6" max="6" width="6.28125" style="7" customWidth="1"/>
    <col min="7" max="7" width="9.28125" style="7" customWidth="1"/>
    <col min="8" max="9" width="9.57421875" style="7" customWidth="1"/>
    <col min="10" max="10" width="8.00390625" style="7" customWidth="1"/>
    <col min="11" max="11" width="14.8515625" style="7" customWidth="1"/>
    <col min="12" max="12" width="7.57421875" style="7" customWidth="1"/>
    <col min="13" max="13" width="9.421875" style="7" bestFit="1" customWidth="1"/>
    <col min="14" max="14" width="23.7109375" style="7" customWidth="1"/>
    <col min="15" max="16384" width="9.140625" style="7" customWidth="1"/>
  </cols>
  <sheetData>
    <row r="1" spans="1:13" ht="21">
      <c r="A1" s="689" t="s">
        <v>152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3" ht="21">
      <c r="A2" s="689" t="s">
        <v>568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3" ht="21">
      <c r="A3" s="689" t="s">
        <v>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</row>
    <row r="4" spans="1:12" ht="21">
      <c r="A4" s="691" t="s">
        <v>667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</row>
    <row r="5" spans="1:12" ht="21">
      <c r="A5" s="115" t="s">
        <v>10</v>
      </c>
      <c r="B5" s="71" t="s">
        <v>5</v>
      </c>
      <c r="C5" s="72" t="s">
        <v>11</v>
      </c>
      <c r="D5" s="71" t="s">
        <v>12</v>
      </c>
      <c r="E5" s="692" t="s">
        <v>13</v>
      </c>
      <c r="F5" s="693"/>
      <c r="G5" s="693"/>
      <c r="H5" s="693"/>
      <c r="I5" s="694"/>
      <c r="J5" s="343" t="s">
        <v>14</v>
      </c>
      <c r="K5" s="71" t="s">
        <v>15</v>
      </c>
      <c r="L5" s="84" t="s">
        <v>16</v>
      </c>
    </row>
    <row r="6" spans="1:12" ht="21">
      <c r="A6" s="120"/>
      <c r="B6" s="110"/>
      <c r="C6" s="342"/>
      <c r="D6" s="169" t="s">
        <v>17</v>
      </c>
      <c r="E6" s="171">
        <v>2561</v>
      </c>
      <c r="F6" s="171">
        <v>2562</v>
      </c>
      <c r="G6" s="171">
        <v>2563</v>
      </c>
      <c r="H6" s="171">
        <v>2564</v>
      </c>
      <c r="I6" s="171">
        <v>2565</v>
      </c>
      <c r="J6" s="179"/>
      <c r="K6" s="110"/>
      <c r="L6" s="111"/>
    </row>
    <row r="7" spans="1:12" ht="21">
      <c r="A7" s="116"/>
      <c r="B7" s="195"/>
      <c r="C7" s="344"/>
      <c r="D7" s="170"/>
      <c r="E7" s="312" t="s">
        <v>115</v>
      </c>
      <c r="F7" s="312" t="s">
        <v>115</v>
      </c>
      <c r="G7" s="312" t="s">
        <v>115</v>
      </c>
      <c r="H7" s="312" t="s">
        <v>115</v>
      </c>
      <c r="I7" s="312" t="s">
        <v>115</v>
      </c>
      <c r="J7" s="75" t="s">
        <v>18</v>
      </c>
      <c r="K7" s="195" t="s">
        <v>19</v>
      </c>
      <c r="L7" s="86" t="s">
        <v>20</v>
      </c>
    </row>
    <row r="8" spans="1:12" ht="21">
      <c r="A8" s="56">
        <v>1</v>
      </c>
      <c r="B8" s="103" t="s">
        <v>668</v>
      </c>
      <c r="C8" s="47" t="s">
        <v>1023</v>
      </c>
      <c r="D8" s="19" t="s">
        <v>668</v>
      </c>
      <c r="E8" s="20"/>
      <c r="F8" s="20"/>
      <c r="G8" s="20">
        <v>100000</v>
      </c>
      <c r="H8" s="20">
        <v>100000</v>
      </c>
      <c r="I8" s="20">
        <v>100000</v>
      </c>
      <c r="J8" s="304">
        <v>1</v>
      </c>
      <c r="K8" s="56" t="s">
        <v>1487</v>
      </c>
      <c r="L8" s="56" t="s">
        <v>54</v>
      </c>
    </row>
    <row r="9" spans="1:12" ht="21">
      <c r="A9" s="4"/>
      <c r="B9" s="3" t="s">
        <v>989</v>
      </c>
      <c r="C9" s="49"/>
      <c r="D9" s="3"/>
      <c r="E9" s="24"/>
      <c r="F9" s="24"/>
      <c r="G9" s="24" t="s">
        <v>22</v>
      </c>
      <c r="H9" s="24" t="s">
        <v>22</v>
      </c>
      <c r="I9" s="24" t="s">
        <v>22</v>
      </c>
      <c r="J9" s="302" t="s">
        <v>1285</v>
      </c>
      <c r="K9" s="3"/>
      <c r="L9" s="4"/>
    </row>
    <row r="10" spans="1:12" ht="21">
      <c r="A10" s="57"/>
      <c r="B10" s="6"/>
      <c r="C10" s="6"/>
      <c r="D10" s="6"/>
      <c r="E10" s="22"/>
      <c r="F10" s="22"/>
      <c r="G10" s="8"/>
      <c r="H10" s="8"/>
      <c r="I10" s="8"/>
      <c r="J10" s="303"/>
      <c r="K10" s="6"/>
      <c r="L10" s="57"/>
    </row>
    <row r="11" spans="1:12" ht="21">
      <c r="A11" s="56">
        <v>2</v>
      </c>
      <c r="B11" s="19" t="s">
        <v>669</v>
      </c>
      <c r="C11" s="19" t="s">
        <v>1024</v>
      </c>
      <c r="D11" s="19" t="s">
        <v>1352</v>
      </c>
      <c r="E11" s="20"/>
      <c r="F11" s="20"/>
      <c r="G11" s="20">
        <v>100000</v>
      </c>
      <c r="H11" s="20">
        <v>100000</v>
      </c>
      <c r="I11" s="20">
        <v>100000</v>
      </c>
      <c r="J11" s="304">
        <v>1</v>
      </c>
      <c r="K11" s="19" t="s">
        <v>1376</v>
      </c>
      <c r="L11" s="56" t="s">
        <v>990</v>
      </c>
    </row>
    <row r="12" spans="1:12" ht="21">
      <c r="A12" s="4"/>
      <c r="B12" s="3" t="s">
        <v>670</v>
      </c>
      <c r="C12" s="3" t="s">
        <v>1025</v>
      </c>
      <c r="D12" s="3"/>
      <c r="E12" s="24"/>
      <c r="F12" s="24"/>
      <c r="G12" s="24" t="s">
        <v>22</v>
      </c>
      <c r="H12" s="24" t="s">
        <v>22</v>
      </c>
      <c r="I12" s="24" t="s">
        <v>22</v>
      </c>
      <c r="J12" s="302" t="s">
        <v>1285</v>
      </c>
      <c r="K12" s="3" t="s">
        <v>1207</v>
      </c>
      <c r="L12" s="4" t="s">
        <v>991</v>
      </c>
    </row>
    <row r="13" spans="1:12" ht="21">
      <c r="A13" s="57"/>
      <c r="B13" s="6"/>
      <c r="C13" s="6"/>
      <c r="D13" s="6"/>
      <c r="E13" s="22"/>
      <c r="F13" s="22"/>
      <c r="G13" s="8"/>
      <c r="H13" s="8"/>
      <c r="I13" s="8"/>
      <c r="J13" s="303"/>
      <c r="K13" s="6"/>
      <c r="L13" s="57"/>
    </row>
    <row r="14" spans="1:12" ht="21">
      <c r="A14" s="76">
        <f>A11+1</f>
        <v>3</v>
      </c>
      <c r="B14" s="135" t="s">
        <v>988</v>
      </c>
      <c r="C14" s="135" t="s">
        <v>1026</v>
      </c>
      <c r="D14" s="244" t="s">
        <v>1353</v>
      </c>
      <c r="E14" s="245"/>
      <c r="F14" s="246"/>
      <c r="G14" s="20">
        <v>50000</v>
      </c>
      <c r="H14" s="20">
        <v>50000</v>
      </c>
      <c r="I14" s="20">
        <v>50000</v>
      </c>
      <c r="J14" s="336">
        <v>1</v>
      </c>
      <c r="K14" s="224" t="s">
        <v>1377</v>
      </c>
      <c r="L14" s="76" t="s">
        <v>54</v>
      </c>
    </row>
    <row r="15" spans="1:12" ht="21">
      <c r="A15" s="78"/>
      <c r="B15" s="80"/>
      <c r="C15" s="80"/>
      <c r="D15" s="356"/>
      <c r="E15" s="243"/>
      <c r="F15" s="357"/>
      <c r="G15" s="24" t="s">
        <v>22</v>
      </c>
      <c r="H15" s="24" t="s">
        <v>22</v>
      </c>
      <c r="I15" s="24" t="s">
        <v>22</v>
      </c>
      <c r="J15" s="358" t="s">
        <v>1285</v>
      </c>
      <c r="K15" s="225"/>
      <c r="L15" s="78"/>
    </row>
    <row r="16" spans="1:12" ht="21">
      <c r="A16" s="124"/>
      <c r="B16" s="138"/>
      <c r="C16" s="138"/>
      <c r="D16" s="152"/>
      <c r="E16" s="138"/>
      <c r="F16" s="97"/>
      <c r="G16" s="8"/>
      <c r="H16" s="8"/>
      <c r="I16" s="8"/>
      <c r="J16" s="255"/>
      <c r="K16" s="138"/>
      <c r="L16" s="81"/>
    </row>
    <row r="17" spans="1:12" ht="21">
      <c r="A17" s="76">
        <f>A14+1</f>
        <v>4</v>
      </c>
      <c r="B17" s="104" t="s">
        <v>1022</v>
      </c>
      <c r="C17" s="252" t="s">
        <v>1027</v>
      </c>
      <c r="D17" s="104" t="s">
        <v>1022</v>
      </c>
      <c r="E17" s="253"/>
      <c r="F17" s="259"/>
      <c r="G17" s="20">
        <v>100000</v>
      </c>
      <c r="H17" s="20">
        <v>100000</v>
      </c>
      <c r="I17" s="20">
        <v>100000</v>
      </c>
      <c r="J17" s="336">
        <v>1</v>
      </c>
      <c r="K17" s="260" t="s">
        <v>1378</v>
      </c>
      <c r="L17" s="76" t="s">
        <v>153</v>
      </c>
    </row>
    <row r="18" spans="1:12" ht="21">
      <c r="A18" s="78"/>
      <c r="B18" s="121" t="s">
        <v>494</v>
      </c>
      <c r="C18" s="250" t="s">
        <v>1028</v>
      </c>
      <c r="D18" s="121" t="s">
        <v>1374</v>
      </c>
      <c r="E18" s="251"/>
      <c r="F18" s="121"/>
      <c r="G18" s="24" t="s">
        <v>22</v>
      </c>
      <c r="H18" s="24" t="s">
        <v>22</v>
      </c>
      <c r="I18" s="24" t="s">
        <v>22</v>
      </c>
      <c r="J18" s="358" t="s">
        <v>1285</v>
      </c>
      <c r="K18" s="261"/>
      <c r="L18" s="121"/>
    </row>
    <row r="19" spans="1:12" ht="21">
      <c r="A19" s="81"/>
      <c r="B19" s="124"/>
      <c r="C19" s="124"/>
      <c r="D19" s="124"/>
      <c r="E19" s="98"/>
      <c r="F19" s="124"/>
      <c r="G19" s="8"/>
      <c r="H19" s="8"/>
      <c r="I19" s="8"/>
      <c r="J19" s="255"/>
      <c r="K19" s="262"/>
      <c r="L19" s="124"/>
    </row>
    <row r="20" spans="1:12" ht="21">
      <c r="A20" s="76">
        <f>A17+1</f>
        <v>5</v>
      </c>
      <c r="B20" s="104" t="s">
        <v>1031</v>
      </c>
      <c r="C20" s="252" t="s">
        <v>1032</v>
      </c>
      <c r="D20" s="352" t="s">
        <v>1375</v>
      </c>
      <c r="E20" s="259"/>
      <c r="F20" s="253"/>
      <c r="G20" s="253">
        <v>50000</v>
      </c>
      <c r="H20" s="253">
        <v>50000</v>
      </c>
      <c r="I20" s="253">
        <v>50000</v>
      </c>
      <c r="J20" s="104" t="s">
        <v>955</v>
      </c>
      <c r="K20" s="254" t="s">
        <v>1379</v>
      </c>
      <c r="L20" s="76" t="s">
        <v>153</v>
      </c>
    </row>
    <row r="21" spans="1:12" ht="21">
      <c r="A21" s="78"/>
      <c r="B21" s="121"/>
      <c r="C21" s="359"/>
      <c r="D21" s="250"/>
      <c r="E21" s="362"/>
      <c r="F21" s="257"/>
      <c r="G21" s="257" t="s">
        <v>22</v>
      </c>
      <c r="H21" s="257" t="s">
        <v>22</v>
      </c>
      <c r="I21" s="257" t="s">
        <v>22</v>
      </c>
      <c r="J21" s="121"/>
      <c r="K21" s="360"/>
      <c r="L21" s="78"/>
    </row>
    <row r="22" spans="1:12" ht="21">
      <c r="A22" s="81"/>
      <c r="B22" s="195"/>
      <c r="C22" s="124"/>
      <c r="D22" s="361"/>
      <c r="E22" s="98"/>
      <c r="F22" s="134"/>
      <c r="G22" s="85"/>
      <c r="H22" s="85"/>
      <c r="I22" s="85"/>
      <c r="J22" s="124"/>
      <c r="K22" s="255"/>
      <c r="L22" s="81"/>
    </row>
    <row r="23" spans="1:12" ht="21">
      <c r="A23" s="565"/>
      <c r="B23" s="564"/>
      <c r="C23" s="93"/>
      <c r="D23" s="93"/>
      <c r="E23" s="354"/>
      <c r="F23" s="568"/>
      <c r="G23" s="569"/>
      <c r="H23" s="569"/>
      <c r="I23" s="569"/>
      <c r="J23" s="93"/>
      <c r="K23" s="570"/>
      <c r="L23" s="565"/>
    </row>
    <row r="24" spans="1:12" ht="21">
      <c r="A24" s="729">
        <f>'2  4'!A76:L76+2</f>
        <v>61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</row>
    <row r="25" spans="1:12" ht="21">
      <c r="A25" s="10">
        <f>A20+1</f>
        <v>6</v>
      </c>
      <c r="B25" s="10" t="s">
        <v>1205</v>
      </c>
      <c r="C25" s="10" t="s">
        <v>1206</v>
      </c>
      <c r="D25" s="424" t="s">
        <v>49</v>
      </c>
      <c r="E25" s="425"/>
      <c r="F25" s="425"/>
      <c r="G25" s="474">
        <v>100000</v>
      </c>
      <c r="H25" s="474">
        <v>100000</v>
      </c>
      <c r="I25" s="474">
        <v>100000</v>
      </c>
      <c r="J25" s="426">
        <v>2</v>
      </c>
      <c r="K25" s="35" t="s">
        <v>1207</v>
      </c>
      <c r="L25" s="27" t="s">
        <v>1208</v>
      </c>
    </row>
    <row r="26" spans="1:12" ht="21">
      <c r="A26" s="8"/>
      <c r="B26" s="8"/>
      <c r="C26" s="8"/>
      <c r="D26" s="566" t="s">
        <v>1209</v>
      </c>
      <c r="E26" s="429"/>
      <c r="F26" s="429"/>
      <c r="G26" s="475" t="s">
        <v>33</v>
      </c>
      <c r="H26" s="475" t="s">
        <v>33</v>
      </c>
      <c r="I26" s="475" t="s">
        <v>33</v>
      </c>
      <c r="J26" s="567" t="s">
        <v>1105</v>
      </c>
      <c r="K26" s="431"/>
      <c r="L26" s="29" t="s">
        <v>1210</v>
      </c>
    </row>
    <row r="27" spans="1:12" ht="21">
      <c r="A27" s="11">
        <f>A25+1</f>
        <v>7</v>
      </c>
      <c r="B27" s="62" t="s">
        <v>1211</v>
      </c>
      <c r="C27" s="11" t="s">
        <v>1212</v>
      </c>
      <c r="D27" s="432" t="s">
        <v>49</v>
      </c>
      <c r="E27" s="427"/>
      <c r="F27" s="427"/>
      <c r="G27" s="427">
        <v>100000</v>
      </c>
      <c r="H27" s="427">
        <v>100000</v>
      </c>
      <c r="I27" s="427">
        <v>100000</v>
      </c>
      <c r="J27" s="428">
        <v>3</v>
      </c>
      <c r="K27" s="427" t="s">
        <v>1213</v>
      </c>
      <c r="L27" s="28" t="s">
        <v>1208</v>
      </c>
    </row>
    <row r="28" spans="1:12" ht="21">
      <c r="A28" s="11"/>
      <c r="B28" s="11"/>
      <c r="C28" s="11" t="s">
        <v>1214</v>
      </c>
      <c r="D28" s="432" t="s">
        <v>1215</v>
      </c>
      <c r="E28" s="427"/>
      <c r="F28" s="427"/>
      <c r="G28" s="427" t="s">
        <v>22</v>
      </c>
      <c r="H28" s="427" t="s">
        <v>22</v>
      </c>
      <c r="I28" s="427" t="s">
        <v>22</v>
      </c>
      <c r="J28" s="428" t="s">
        <v>1105</v>
      </c>
      <c r="K28" s="427"/>
      <c r="L28" s="28" t="s">
        <v>1210</v>
      </c>
    </row>
    <row r="29" spans="1:12" ht="21">
      <c r="A29" s="8"/>
      <c r="B29" s="8"/>
      <c r="C29" s="8" t="s">
        <v>1216</v>
      </c>
      <c r="D29" s="432" t="s">
        <v>1217</v>
      </c>
      <c r="E29" s="433"/>
      <c r="F29" s="433"/>
      <c r="G29" s="433"/>
      <c r="H29" s="433"/>
      <c r="I29" s="433"/>
      <c r="J29" s="430"/>
      <c r="K29" s="429"/>
      <c r="L29" s="28"/>
    </row>
    <row r="30" spans="1:12" ht="21">
      <c r="A30" s="11">
        <f>A27+1</f>
        <v>8</v>
      </c>
      <c r="B30" s="11" t="s">
        <v>1218</v>
      </c>
      <c r="C30" s="54" t="s">
        <v>1219</v>
      </c>
      <c r="D30" s="434" t="s">
        <v>49</v>
      </c>
      <c r="E30" s="435"/>
      <c r="F30" s="436"/>
      <c r="G30" s="437"/>
      <c r="H30" s="436"/>
      <c r="I30" s="436"/>
      <c r="J30" s="438"/>
      <c r="K30" s="293" t="s">
        <v>494</v>
      </c>
      <c r="L30" s="27" t="s">
        <v>1208</v>
      </c>
    </row>
    <row r="31" spans="1:12" ht="21">
      <c r="A31" s="11"/>
      <c r="B31" s="11" t="s">
        <v>1220</v>
      </c>
      <c r="C31" s="54" t="s">
        <v>1221</v>
      </c>
      <c r="D31" s="439" t="s">
        <v>1222</v>
      </c>
      <c r="E31" s="440"/>
      <c r="F31" s="440"/>
      <c r="G31" s="441">
        <v>50000</v>
      </c>
      <c r="H31" s="427">
        <v>50000</v>
      </c>
      <c r="I31" s="427">
        <v>50000</v>
      </c>
      <c r="J31" s="440">
        <v>14</v>
      </c>
      <c r="K31" s="82" t="s">
        <v>1223</v>
      </c>
      <c r="L31" s="28" t="s">
        <v>1210</v>
      </c>
    </row>
    <row r="32" spans="1:12" ht="21">
      <c r="A32" s="11"/>
      <c r="B32" s="11"/>
      <c r="C32" s="54"/>
      <c r="D32" s="439" t="s">
        <v>1224</v>
      </c>
      <c r="E32" s="440"/>
      <c r="F32" s="440"/>
      <c r="G32" s="441" t="s">
        <v>968</v>
      </c>
      <c r="H32" s="427" t="s">
        <v>968</v>
      </c>
      <c r="I32" s="427" t="s">
        <v>968</v>
      </c>
      <c r="J32" s="440" t="s">
        <v>21</v>
      </c>
      <c r="K32" s="82" t="s">
        <v>1225</v>
      </c>
      <c r="L32" s="28"/>
    </row>
    <row r="33" spans="1:12" ht="21">
      <c r="A33" s="11"/>
      <c r="B33" s="11"/>
      <c r="C33" s="54"/>
      <c r="D33" s="439" t="s">
        <v>1226</v>
      </c>
      <c r="E33" s="440"/>
      <c r="F33" s="442"/>
      <c r="G33" s="443"/>
      <c r="H33" s="11"/>
      <c r="I33" s="11"/>
      <c r="J33" s="444"/>
      <c r="K33" s="82"/>
      <c r="L33" s="28"/>
    </row>
    <row r="34" spans="1:12" ht="21">
      <c r="A34" s="11"/>
      <c r="B34" s="11"/>
      <c r="C34" s="54"/>
      <c r="D34" s="439" t="s">
        <v>1227</v>
      </c>
      <c r="E34" s="440"/>
      <c r="F34" s="442"/>
      <c r="G34" s="443"/>
      <c r="H34" s="8"/>
      <c r="I34" s="8"/>
      <c r="J34" s="444"/>
      <c r="K34" s="82"/>
      <c r="L34" s="28"/>
    </row>
    <row r="35" spans="1:12" ht="21">
      <c r="A35" s="10">
        <f>A30+1</f>
        <v>9</v>
      </c>
      <c r="B35" s="10" t="s">
        <v>1228</v>
      </c>
      <c r="C35" s="10" t="s">
        <v>1229</v>
      </c>
      <c r="D35" s="445" t="s">
        <v>49</v>
      </c>
      <c r="E35" s="437"/>
      <c r="F35" s="425"/>
      <c r="G35" s="446"/>
      <c r="H35" s="10"/>
      <c r="I35" s="10"/>
      <c r="J35" s="425">
        <v>3</v>
      </c>
      <c r="K35" s="447" t="s">
        <v>1230</v>
      </c>
      <c r="L35" s="27" t="s">
        <v>1208</v>
      </c>
    </row>
    <row r="36" spans="1:12" ht="21">
      <c r="A36" s="11"/>
      <c r="B36" s="11" t="s">
        <v>1231</v>
      </c>
      <c r="C36" s="11" t="s">
        <v>1232</v>
      </c>
      <c r="D36" s="448" t="s">
        <v>1233</v>
      </c>
      <c r="E36" s="443"/>
      <c r="F36" s="427"/>
      <c r="G36" s="427">
        <v>50000</v>
      </c>
      <c r="H36" s="427">
        <v>50000</v>
      </c>
      <c r="I36" s="427">
        <v>50000</v>
      </c>
      <c r="J36" s="427" t="s">
        <v>21</v>
      </c>
      <c r="K36" s="449" t="s">
        <v>1234</v>
      </c>
      <c r="L36" s="28" t="s">
        <v>1210</v>
      </c>
    </row>
    <row r="37" spans="1:12" ht="21">
      <c r="A37" s="11"/>
      <c r="B37" s="11"/>
      <c r="C37" s="11" t="s">
        <v>1235</v>
      </c>
      <c r="D37" s="448" t="s">
        <v>1236</v>
      </c>
      <c r="E37" s="443"/>
      <c r="F37" s="442"/>
      <c r="G37" s="427" t="s">
        <v>968</v>
      </c>
      <c r="H37" s="427" t="s">
        <v>968</v>
      </c>
      <c r="I37" s="427" t="s">
        <v>968</v>
      </c>
      <c r="J37" s="427"/>
      <c r="K37" s="449"/>
      <c r="L37" s="28"/>
    </row>
    <row r="38" spans="1:12" ht="21">
      <c r="A38" s="8"/>
      <c r="B38" s="8"/>
      <c r="C38" s="8"/>
      <c r="D38" s="450"/>
      <c r="E38" s="451"/>
      <c r="F38" s="433"/>
      <c r="G38" s="8"/>
      <c r="H38" s="8"/>
      <c r="I38" s="8"/>
      <c r="J38" s="429"/>
      <c r="K38" s="452"/>
      <c r="L38" s="29"/>
    </row>
    <row r="39" spans="1:12" ht="21">
      <c r="A39" s="10">
        <v>10</v>
      </c>
      <c r="B39" s="10" t="s">
        <v>1237</v>
      </c>
      <c r="C39" s="10" t="s">
        <v>1238</v>
      </c>
      <c r="D39" s="434" t="s">
        <v>49</v>
      </c>
      <c r="E39" s="425"/>
      <c r="F39" s="436"/>
      <c r="G39" s="270"/>
      <c r="H39" s="10"/>
      <c r="I39" s="310"/>
      <c r="J39" s="425">
        <v>2</v>
      </c>
      <c r="K39" s="453" t="s">
        <v>1239</v>
      </c>
      <c r="L39" s="27" t="s">
        <v>1208</v>
      </c>
    </row>
    <row r="40" spans="1:12" ht="21">
      <c r="A40" s="11"/>
      <c r="B40" s="11"/>
      <c r="C40" s="11" t="s">
        <v>1240</v>
      </c>
      <c r="D40" s="439" t="s">
        <v>1241</v>
      </c>
      <c r="E40" s="427"/>
      <c r="F40" s="442"/>
      <c r="G40" s="441">
        <v>50000</v>
      </c>
      <c r="H40" s="427">
        <v>50000</v>
      </c>
      <c r="I40" s="441">
        <v>50000</v>
      </c>
      <c r="J40" s="427" t="s">
        <v>21</v>
      </c>
      <c r="K40" s="427"/>
      <c r="L40" s="28" t="s">
        <v>1210</v>
      </c>
    </row>
    <row r="41" spans="1:12" ht="21">
      <c r="A41" s="8"/>
      <c r="B41" s="8"/>
      <c r="C41" s="8"/>
      <c r="D41" s="454" t="s">
        <v>1242</v>
      </c>
      <c r="E41" s="429"/>
      <c r="F41" s="433"/>
      <c r="G41" s="441" t="s">
        <v>968</v>
      </c>
      <c r="H41" s="429" t="s">
        <v>968</v>
      </c>
      <c r="I41" s="441" t="s">
        <v>968</v>
      </c>
      <c r="J41" s="429"/>
      <c r="K41" s="429"/>
      <c r="L41" s="29"/>
    </row>
    <row r="42" spans="1:12" ht="21">
      <c r="A42" s="10">
        <v>11</v>
      </c>
      <c r="B42" s="10" t="s">
        <v>1405</v>
      </c>
      <c r="C42" s="10" t="s">
        <v>1407</v>
      </c>
      <c r="D42" s="434" t="s">
        <v>1405</v>
      </c>
      <c r="E42" s="425"/>
      <c r="F42" s="436"/>
      <c r="G42" s="301">
        <v>50000</v>
      </c>
      <c r="H42" s="39">
        <v>50000</v>
      </c>
      <c r="I42" s="271">
        <v>50000</v>
      </c>
      <c r="J42" s="425">
        <v>1</v>
      </c>
      <c r="K42" s="453" t="s">
        <v>1408</v>
      </c>
      <c r="L42" s="27" t="s">
        <v>1208</v>
      </c>
    </row>
    <row r="43" spans="1:12" ht="21">
      <c r="A43" s="11"/>
      <c r="B43" s="11" t="s">
        <v>1406</v>
      </c>
      <c r="C43" s="11"/>
      <c r="D43" s="439" t="s">
        <v>1406</v>
      </c>
      <c r="E43" s="427"/>
      <c r="F43" s="442"/>
      <c r="G43" s="441" t="s">
        <v>22</v>
      </c>
      <c r="H43" s="427" t="s">
        <v>22</v>
      </c>
      <c r="I43" s="441" t="s">
        <v>22</v>
      </c>
      <c r="J43" s="427" t="s">
        <v>21</v>
      </c>
      <c r="K43" s="449" t="s">
        <v>1409</v>
      </c>
      <c r="L43" s="28" t="s">
        <v>1210</v>
      </c>
    </row>
    <row r="44" spans="1:12" ht="21">
      <c r="A44" s="8"/>
      <c r="B44" s="8"/>
      <c r="C44" s="8"/>
      <c r="D44" s="454"/>
      <c r="E44" s="429"/>
      <c r="F44" s="433"/>
      <c r="G44" s="441"/>
      <c r="H44" s="429"/>
      <c r="I44" s="441"/>
      <c r="J44" s="429"/>
      <c r="K44" s="429"/>
      <c r="L44" s="29"/>
    </row>
    <row r="45" spans="1:12" ht="21">
      <c r="A45" s="734" t="s">
        <v>1243</v>
      </c>
      <c r="B45" s="735"/>
      <c r="C45" s="735"/>
      <c r="D45" s="736"/>
      <c r="E45" s="165"/>
      <c r="F45" s="165"/>
      <c r="G45" s="165">
        <v>11</v>
      </c>
      <c r="H45" s="165">
        <v>11</v>
      </c>
      <c r="I45" s="199">
        <v>11</v>
      </c>
      <c r="J45" s="166"/>
      <c r="K45" s="192">
        <f>I45+H45+G45</f>
        <v>33</v>
      </c>
      <c r="L45" s="166"/>
    </row>
    <row r="46" spans="1:12" ht="21">
      <c r="A46" s="731" t="s">
        <v>1244</v>
      </c>
      <c r="B46" s="732"/>
      <c r="C46" s="732"/>
      <c r="D46" s="733"/>
      <c r="E46" s="165"/>
      <c r="F46" s="165"/>
      <c r="G46" s="165">
        <f>G42+G40+G36+G31+G27+G25+G20+G17+G14+G11+G8</f>
        <v>800000</v>
      </c>
      <c r="H46" s="165">
        <f>H42+H40+H36+H31+H27+H25+H20+H17+H14+H11+H8</f>
        <v>800000</v>
      </c>
      <c r="I46" s="165">
        <f>I42+I40+I36+I31+I27+I25+I20+I17+I14+I11+I8</f>
        <v>800000</v>
      </c>
      <c r="J46" s="166"/>
      <c r="K46" s="192">
        <f>I46+H46+G46</f>
        <v>2400000</v>
      </c>
      <c r="L46" s="166"/>
    </row>
    <row r="58" ht="21">
      <c r="A58" s="108"/>
    </row>
    <row r="64" ht="21">
      <c r="B64" s="197"/>
    </row>
    <row r="208" spans="8:9" ht="21">
      <c r="H208" s="70"/>
      <c r="I208" s="70"/>
    </row>
  </sheetData>
  <sheetProtection/>
  <mergeCells count="8">
    <mergeCell ref="A46:D46"/>
    <mergeCell ref="A4:L4"/>
    <mergeCell ref="A1:M1"/>
    <mergeCell ref="A2:M2"/>
    <mergeCell ref="A3:M3"/>
    <mergeCell ref="E5:I5"/>
    <mergeCell ref="A45:D45"/>
    <mergeCell ref="A24:L2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1"/>
  <sheetViews>
    <sheetView zoomScalePageLayoutView="0" workbookViewId="0" topLeftCell="A178">
      <selection activeCell="O187" sqref="O187"/>
    </sheetView>
  </sheetViews>
  <sheetFormatPr defaultColWidth="9.140625" defaultRowHeight="12.75"/>
  <cols>
    <col min="1" max="1" width="3.7109375" style="114" customWidth="1"/>
    <col min="2" max="2" width="15.8515625" style="114" customWidth="1"/>
    <col min="3" max="3" width="21.57421875" style="114" customWidth="1"/>
    <col min="4" max="4" width="23.140625" style="114" customWidth="1"/>
    <col min="5" max="7" width="8.421875" style="114" customWidth="1"/>
    <col min="8" max="8" width="9.00390625" style="114" customWidth="1"/>
    <col min="9" max="9" width="10.00390625" style="114" customWidth="1"/>
    <col min="10" max="10" width="7.57421875" style="114" customWidth="1"/>
    <col min="11" max="11" width="14.8515625" style="114" customWidth="1"/>
    <col min="12" max="12" width="6.57421875" style="114" customWidth="1"/>
    <col min="13" max="16384" width="9.140625" style="114" customWidth="1"/>
  </cols>
  <sheetData>
    <row r="1" spans="1:12" ht="21">
      <c r="A1" s="689" t="s">
        <v>1500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</row>
    <row r="2" spans="1:13" ht="21">
      <c r="A2" s="689" t="s">
        <v>568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</row>
    <row r="3" spans="1:12" ht="21">
      <c r="A3" s="689" t="s">
        <v>1037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2" ht="21">
      <c r="A4" s="689" t="s">
        <v>8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</row>
    <row r="5" spans="1:12" ht="21">
      <c r="A5" s="113" t="s">
        <v>1038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601"/>
    </row>
    <row r="6" spans="1:12" ht="21">
      <c r="A6" s="113" t="s">
        <v>1039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21">
      <c r="A7" s="113" t="s">
        <v>1040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21">
      <c r="A8" s="168" t="s">
        <v>1041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 ht="21">
      <c r="A9" s="691" t="s">
        <v>1042</v>
      </c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</row>
    <row r="10" spans="1:12" ht="21">
      <c r="A10" s="690" t="s">
        <v>1043</v>
      </c>
      <c r="B10" s="690"/>
      <c r="C10" s="690"/>
      <c r="D10" s="691"/>
      <c r="E10" s="690"/>
      <c r="F10" s="690"/>
      <c r="G10" s="690"/>
      <c r="H10" s="690"/>
      <c r="I10" s="690"/>
      <c r="J10" s="690"/>
      <c r="K10" s="690"/>
      <c r="L10" s="690"/>
    </row>
    <row r="11" spans="1:12" ht="21">
      <c r="A11" s="115" t="s">
        <v>10</v>
      </c>
      <c r="B11" s="71" t="s">
        <v>5</v>
      </c>
      <c r="C11" s="72" t="s">
        <v>11</v>
      </c>
      <c r="D11" s="71" t="s">
        <v>12</v>
      </c>
      <c r="E11" s="692" t="s">
        <v>13</v>
      </c>
      <c r="F11" s="693"/>
      <c r="G11" s="693"/>
      <c r="H11" s="693"/>
      <c r="I11" s="694"/>
      <c r="J11" s="603" t="s">
        <v>14</v>
      </c>
      <c r="K11" s="71" t="s">
        <v>15</v>
      </c>
      <c r="L11" s="84" t="s">
        <v>16</v>
      </c>
    </row>
    <row r="12" spans="1:12" s="144" customFormat="1" ht="21">
      <c r="A12" s="120"/>
      <c r="B12" s="110"/>
      <c r="C12" s="605"/>
      <c r="D12" s="169" t="s">
        <v>17</v>
      </c>
      <c r="E12" s="171">
        <v>2561</v>
      </c>
      <c r="F12" s="171">
        <v>2562</v>
      </c>
      <c r="G12" s="171">
        <v>2563</v>
      </c>
      <c r="H12" s="171">
        <v>2564</v>
      </c>
      <c r="I12" s="171">
        <v>2565</v>
      </c>
      <c r="J12" s="179"/>
      <c r="K12" s="110"/>
      <c r="L12" s="111"/>
    </row>
    <row r="13" spans="1:12" s="144" customFormat="1" ht="21">
      <c r="A13" s="116"/>
      <c r="B13" s="195"/>
      <c r="C13" s="604"/>
      <c r="D13" s="169"/>
      <c r="E13" s="158" t="s">
        <v>115</v>
      </c>
      <c r="F13" s="158" t="s">
        <v>115</v>
      </c>
      <c r="G13" s="158" t="s">
        <v>115</v>
      </c>
      <c r="H13" s="158" t="s">
        <v>115</v>
      </c>
      <c r="I13" s="158" t="s">
        <v>115</v>
      </c>
      <c r="J13" s="501" t="s">
        <v>18</v>
      </c>
      <c r="K13" s="110" t="s">
        <v>19</v>
      </c>
      <c r="L13" s="111" t="s">
        <v>20</v>
      </c>
    </row>
    <row r="14" spans="1:12" ht="21">
      <c r="A14" s="76">
        <v>1</v>
      </c>
      <c r="B14" s="77" t="s">
        <v>1044</v>
      </c>
      <c r="C14" s="352" t="s">
        <v>1045</v>
      </c>
      <c r="D14" s="415" t="s">
        <v>1046</v>
      </c>
      <c r="E14" s="607">
        <v>600000</v>
      </c>
      <c r="F14" s="607">
        <v>600000</v>
      </c>
      <c r="G14" s="607">
        <v>600000</v>
      </c>
      <c r="H14" s="608">
        <v>600000</v>
      </c>
      <c r="I14" s="608">
        <v>600000</v>
      </c>
      <c r="J14" s="106">
        <v>60</v>
      </c>
      <c r="K14" s="104" t="s">
        <v>1047</v>
      </c>
      <c r="L14" s="416" t="s">
        <v>990</v>
      </c>
    </row>
    <row r="15" spans="1:12" ht="21">
      <c r="A15" s="78"/>
      <c r="B15" s="121" t="s">
        <v>1048</v>
      </c>
      <c r="C15" s="250" t="s">
        <v>1049</v>
      </c>
      <c r="D15" s="365" t="s">
        <v>1050</v>
      </c>
      <c r="E15" s="354" t="s">
        <v>33</v>
      </c>
      <c r="F15" s="354" t="s">
        <v>33</v>
      </c>
      <c r="G15" s="354" t="s">
        <v>33</v>
      </c>
      <c r="H15" s="96" t="s">
        <v>33</v>
      </c>
      <c r="I15" s="96" t="s">
        <v>33</v>
      </c>
      <c r="J15" s="101" t="s">
        <v>1051</v>
      </c>
      <c r="K15" s="121" t="s">
        <v>1052</v>
      </c>
      <c r="L15" s="419" t="s">
        <v>1053</v>
      </c>
    </row>
    <row r="16" spans="1:12" ht="21">
      <c r="A16" s="78"/>
      <c r="B16" s="121"/>
      <c r="C16" s="250" t="s">
        <v>1054</v>
      </c>
      <c r="D16" s="365" t="s">
        <v>1055</v>
      </c>
      <c r="E16" s="609"/>
      <c r="F16" s="609"/>
      <c r="G16" s="609"/>
      <c r="H16" s="147"/>
      <c r="I16" s="147"/>
      <c r="J16" s="101"/>
      <c r="K16" s="121"/>
      <c r="L16" s="121"/>
    </row>
    <row r="17" spans="1:12" ht="21">
      <c r="A17" s="78"/>
      <c r="B17" s="121"/>
      <c r="C17" s="250" t="s">
        <v>1056</v>
      </c>
      <c r="D17" s="365" t="s">
        <v>1057</v>
      </c>
      <c r="E17" s="609"/>
      <c r="F17" s="609"/>
      <c r="G17" s="609"/>
      <c r="H17" s="147"/>
      <c r="I17" s="147"/>
      <c r="J17" s="101"/>
      <c r="K17" s="121"/>
      <c r="L17" s="121"/>
    </row>
    <row r="18" spans="1:12" ht="21">
      <c r="A18" s="78"/>
      <c r="B18" s="121"/>
      <c r="C18" s="250"/>
      <c r="D18" s="610" t="s">
        <v>1363</v>
      </c>
      <c r="E18" s="611"/>
      <c r="F18" s="611"/>
      <c r="G18" s="611"/>
      <c r="H18" s="134"/>
      <c r="I18" s="134"/>
      <c r="J18" s="194"/>
      <c r="K18" s="124"/>
      <c r="L18" s="124"/>
    </row>
    <row r="19" spans="1:12" ht="21">
      <c r="A19" s="78"/>
      <c r="B19" s="121"/>
      <c r="C19" s="121"/>
      <c r="D19" s="269" t="s">
        <v>1058</v>
      </c>
      <c r="E19" s="147">
        <v>200000</v>
      </c>
      <c r="F19" s="147">
        <v>200000</v>
      </c>
      <c r="G19" s="147">
        <v>200000</v>
      </c>
      <c r="H19" s="147">
        <v>200000</v>
      </c>
      <c r="I19" s="147">
        <v>200000</v>
      </c>
      <c r="J19" s="101">
        <v>30</v>
      </c>
      <c r="K19" s="121" t="s">
        <v>1047</v>
      </c>
      <c r="L19" s="419" t="s">
        <v>1059</v>
      </c>
    </row>
    <row r="20" spans="1:12" ht="21">
      <c r="A20" s="78"/>
      <c r="B20" s="121"/>
      <c r="C20" s="121"/>
      <c r="D20" s="365" t="s">
        <v>1060</v>
      </c>
      <c r="E20" s="96" t="s">
        <v>33</v>
      </c>
      <c r="F20" s="96" t="s">
        <v>33</v>
      </c>
      <c r="G20" s="96" t="s">
        <v>33</v>
      </c>
      <c r="H20" s="96" t="s">
        <v>33</v>
      </c>
      <c r="I20" s="96" t="s">
        <v>33</v>
      </c>
      <c r="J20" s="101" t="s">
        <v>1051</v>
      </c>
      <c r="K20" s="121" t="s">
        <v>1052</v>
      </c>
      <c r="L20" s="419"/>
    </row>
    <row r="21" spans="1:12" ht="21">
      <c r="A21" s="78"/>
      <c r="B21" s="121"/>
      <c r="C21" s="121"/>
      <c r="D21" s="365"/>
      <c r="E21" s="147"/>
      <c r="F21" s="147"/>
      <c r="G21" s="147"/>
      <c r="H21" s="147"/>
      <c r="I21" s="147"/>
      <c r="J21" s="101"/>
      <c r="K21" s="121"/>
      <c r="L21" s="121"/>
    </row>
    <row r="22" spans="1:12" ht="21">
      <c r="A22" s="81"/>
      <c r="B22" s="124"/>
      <c r="C22" s="124"/>
      <c r="D22" s="610"/>
      <c r="E22" s="134"/>
      <c r="F22" s="134"/>
      <c r="G22" s="134"/>
      <c r="H22" s="134"/>
      <c r="I22" s="134"/>
      <c r="J22" s="194"/>
      <c r="K22" s="124"/>
      <c r="L22" s="124"/>
    </row>
    <row r="23" spans="1:12" ht="21">
      <c r="A23" s="606"/>
      <c r="B23" s="93"/>
      <c r="C23" s="93"/>
      <c r="D23" s="345"/>
      <c r="E23" s="659">
        <f>E19+E14</f>
        <v>800000</v>
      </c>
      <c r="F23" s="659">
        <f>F19+F14</f>
        <v>800000</v>
      </c>
      <c r="G23" s="659">
        <f>G19+G14</f>
        <v>800000</v>
      </c>
      <c r="H23" s="659">
        <f>H19+H14</f>
        <v>800000</v>
      </c>
      <c r="I23" s="659">
        <f>I19+I14</f>
        <v>800000</v>
      </c>
      <c r="J23" s="612"/>
      <c r="K23" s="93"/>
      <c r="L23" s="93"/>
    </row>
    <row r="24" spans="1:12" ht="21">
      <c r="A24" s="730">
        <f>'3 ถิ่นอุต'!A24:L24+2</f>
        <v>63</v>
      </c>
      <c r="B24" s="730"/>
      <c r="C24" s="730"/>
      <c r="D24" s="730"/>
      <c r="E24" s="730"/>
      <c r="F24" s="730"/>
      <c r="G24" s="730"/>
      <c r="H24" s="730"/>
      <c r="I24" s="730"/>
      <c r="J24" s="730"/>
      <c r="K24" s="730"/>
      <c r="L24" s="730"/>
    </row>
    <row r="25" spans="1:12" ht="21">
      <c r="A25" s="76">
        <f>A14+1</f>
        <v>2</v>
      </c>
      <c r="B25" s="104" t="s">
        <v>1061</v>
      </c>
      <c r="C25" s="104" t="s">
        <v>1062</v>
      </c>
      <c r="D25" s="415" t="s">
        <v>1063</v>
      </c>
      <c r="E25" s="613">
        <v>25000</v>
      </c>
      <c r="F25" s="613">
        <v>25000</v>
      </c>
      <c r="G25" s="613">
        <v>25000</v>
      </c>
      <c r="H25" s="613">
        <v>25000</v>
      </c>
      <c r="I25" s="613">
        <v>25000</v>
      </c>
      <c r="J25" s="614" t="s">
        <v>1064</v>
      </c>
      <c r="K25" s="364" t="s">
        <v>1065</v>
      </c>
      <c r="L25" s="416" t="s">
        <v>990</v>
      </c>
    </row>
    <row r="26" spans="1:12" ht="21">
      <c r="A26" s="78"/>
      <c r="B26" s="121" t="s">
        <v>1066</v>
      </c>
      <c r="C26" s="121" t="s">
        <v>1067</v>
      </c>
      <c r="D26" s="269" t="s">
        <v>1068</v>
      </c>
      <c r="E26" s="615" t="s">
        <v>33</v>
      </c>
      <c r="F26" s="615" t="s">
        <v>33</v>
      </c>
      <c r="G26" s="615" t="s">
        <v>33</v>
      </c>
      <c r="H26" s="615" t="s">
        <v>33</v>
      </c>
      <c r="I26" s="615" t="s">
        <v>33</v>
      </c>
      <c r="J26" s="616" t="s">
        <v>1069</v>
      </c>
      <c r="K26" s="148" t="s">
        <v>1070</v>
      </c>
      <c r="L26" s="419" t="s">
        <v>1053</v>
      </c>
    </row>
    <row r="27" spans="1:12" ht="21">
      <c r="A27" s="78"/>
      <c r="B27" s="121" t="s">
        <v>1071</v>
      </c>
      <c r="C27" s="121"/>
      <c r="D27" s="269" t="s">
        <v>1072</v>
      </c>
      <c r="E27" s="147"/>
      <c r="F27" s="147"/>
      <c r="G27" s="609"/>
      <c r="H27" s="609"/>
      <c r="I27" s="609"/>
      <c r="J27" s="616" t="s">
        <v>1073</v>
      </c>
      <c r="K27" s="148"/>
      <c r="L27" s="121"/>
    </row>
    <row r="28" spans="1:12" ht="21">
      <c r="A28" s="78"/>
      <c r="B28" s="121"/>
      <c r="C28" s="121"/>
      <c r="D28" s="269" t="s">
        <v>1074</v>
      </c>
      <c r="E28" s="147"/>
      <c r="F28" s="147"/>
      <c r="G28" s="609"/>
      <c r="H28" s="609"/>
      <c r="I28" s="609"/>
      <c r="J28" s="616" t="s">
        <v>1075</v>
      </c>
      <c r="K28" s="148"/>
      <c r="L28" s="121"/>
    </row>
    <row r="29" spans="1:12" ht="21">
      <c r="A29" s="81"/>
      <c r="B29" s="124"/>
      <c r="C29" s="124"/>
      <c r="D29" s="421"/>
      <c r="E29" s="134"/>
      <c r="F29" s="134"/>
      <c r="G29" s="611"/>
      <c r="H29" s="611"/>
      <c r="I29" s="611"/>
      <c r="J29" s="617"/>
      <c r="K29" s="125"/>
      <c r="L29" s="124"/>
    </row>
    <row r="30" spans="1:12" ht="21">
      <c r="A30" s="76">
        <f>A25+1</f>
        <v>3</v>
      </c>
      <c r="B30" s="107" t="s">
        <v>1076</v>
      </c>
      <c r="C30" s="141" t="s">
        <v>1077</v>
      </c>
      <c r="D30" s="104" t="s">
        <v>1488</v>
      </c>
      <c r="E30" s="155">
        <v>500000</v>
      </c>
      <c r="F30" s="155">
        <v>500000</v>
      </c>
      <c r="G30" s="155">
        <v>500000</v>
      </c>
      <c r="H30" s="155">
        <v>500000</v>
      </c>
      <c r="I30" s="155">
        <v>500000</v>
      </c>
      <c r="J30" s="106" t="s">
        <v>532</v>
      </c>
      <c r="K30" s="364" t="s">
        <v>1078</v>
      </c>
      <c r="L30" s="364" t="s">
        <v>1079</v>
      </c>
    </row>
    <row r="31" spans="1:12" ht="21">
      <c r="A31" s="78"/>
      <c r="B31" s="154" t="s">
        <v>1080</v>
      </c>
      <c r="C31" s="365" t="s">
        <v>1081</v>
      </c>
      <c r="D31" s="124" t="s">
        <v>1082</v>
      </c>
      <c r="E31" s="96" t="s">
        <v>968</v>
      </c>
      <c r="F31" s="96" t="s">
        <v>968</v>
      </c>
      <c r="G31" s="96" t="s">
        <v>968</v>
      </c>
      <c r="H31" s="96" t="s">
        <v>968</v>
      </c>
      <c r="I31" s="96" t="s">
        <v>968</v>
      </c>
      <c r="J31" s="194"/>
      <c r="K31" s="148" t="s">
        <v>1083</v>
      </c>
      <c r="L31" s="121"/>
    </row>
    <row r="32" spans="1:12" ht="21">
      <c r="A32" s="78"/>
      <c r="B32" s="154"/>
      <c r="C32" s="104" t="s">
        <v>1084</v>
      </c>
      <c r="D32" s="141" t="s">
        <v>1085</v>
      </c>
      <c r="E32" s="155">
        <v>500000</v>
      </c>
      <c r="F32" s="155">
        <v>500000</v>
      </c>
      <c r="G32" s="155">
        <v>500000</v>
      </c>
      <c r="H32" s="155">
        <v>500000</v>
      </c>
      <c r="I32" s="155">
        <v>500000</v>
      </c>
      <c r="J32" s="106" t="s">
        <v>532</v>
      </c>
      <c r="K32" s="364" t="s">
        <v>1086</v>
      </c>
      <c r="L32" s="121"/>
    </row>
    <row r="33" spans="1:12" ht="21">
      <c r="A33" s="78"/>
      <c r="B33" s="154"/>
      <c r="C33" s="121" t="s">
        <v>1087</v>
      </c>
      <c r="D33" s="365" t="s">
        <v>1088</v>
      </c>
      <c r="E33" s="96" t="s">
        <v>968</v>
      </c>
      <c r="F33" s="96" t="s">
        <v>968</v>
      </c>
      <c r="G33" s="96" t="s">
        <v>968</v>
      </c>
      <c r="H33" s="96" t="s">
        <v>968</v>
      </c>
      <c r="I33" s="96" t="s">
        <v>968</v>
      </c>
      <c r="J33" s="101"/>
      <c r="K33" s="148" t="s">
        <v>1089</v>
      </c>
      <c r="L33" s="121"/>
    </row>
    <row r="34" spans="1:12" ht="21">
      <c r="A34" s="78"/>
      <c r="B34" s="154"/>
      <c r="C34" s="121" t="s">
        <v>52</v>
      </c>
      <c r="D34" s="365" t="s">
        <v>1090</v>
      </c>
      <c r="E34" s="147"/>
      <c r="F34" s="615"/>
      <c r="G34" s="147"/>
      <c r="H34" s="150"/>
      <c r="I34" s="119"/>
      <c r="J34" s="101"/>
      <c r="K34" s="148" t="s">
        <v>1091</v>
      </c>
      <c r="L34" s="148"/>
    </row>
    <row r="35" spans="1:12" ht="21">
      <c r="A35" s="78"/>
      <c r="B35" s="154"/>
      <c r="C35" s="121"/>
      <c r="D35" s="610" t="s">
        <v>1092</v>
      </c>
      <c r="E35" s="134"/>
      <c r="F35" s="618"/>
      <c r="G35" s="134"/>
      <c r="H35" s="153"/>
      <c r="I35" s="119"/>
      <c r="J35" s="101"/>
      <c r="K35" s="148"/>
      <c r="L35" s="121"/>
    </row>
    <row r="36" spans="1:12" ht="21">
      <c r="A36" s="78"/>
      <c r="B36" s="154"/>
      <c r="C36" s="121"/>
      <c r="D36" s="141" t="s">
        <v>1093</v>
      </c>
      <c r="E36" s="619">
        <v>50000</v>
      </c>
      <c r="F36" s="619">
        <v>50000</v>
      </c>
      <c r="G36" s="619">
        <v>50000</v>
      </c>
      <c r="H36" s="619">
        <v>50000</v>
      </c>
      <c r="I36" s="619">
        <v>50000</v>
      </c>
      <c r="J36" s="106">
        <v>14</v>
      </c>
      <c r="K36" s="364" t="s">
        <v>1094</v>
      </c>
      <c r="L36" s="104"/>
    </row>
    <row r="37" spans="1:12" ht="21">
      <c r="A37" s="81"/>
      <c r="B37" s="233"/>
      <c r="C37" s="124"/>
      <c r="D37" s="610" t="s">
        <v>1095</v>
      </c>
      <c r="E37" s="98" t="s">
        <v>968</v>
      </c>
      <c r="F37" s="98" t="s">
        <v>968</v>
      </c>
      <c r="G37" s="98" t="s">
        <v>968</v>
      </c>
      <c r="H37" s="98" t="s">
        <v>968</v>
      </c>
      <c r="I37" s="98" t="s">
        <v>968</v>
      </c>
      <c r="J37" s="194" t="s">
        <v>1096</v>
      </c>
      <c r="K37" s="125" t="s">
        <v>1097</v>
      </c>
      <c r="L37" s="124"/>
    </row>
    <row r="38" spans="1:12" ht="21">
      <c r="A38" s="76">
        <f>A30+1</f>
        <v>4</v>
      </c>
      <c r="B38" s="104" t="s">
        <v>1098</v>
      </c>
      <c r="C38" s="104" t="s">
        <v>1099</v>
      </c>
      <c r="D38" s="141" t="s">
        <v>1100</v>
      </c>
      <c r="E38" s="608">
        <v>300000</v>
      </c>
      <c r="F38" s="608">
        <v>300000</v>
      </c>
      <c r="G38" s="608">
        <v>300000</v>
      </c>
      <c r="H38" s="608">
        <v>300000</v>
      </c>
      <c r="I38" s="608">
        <v>300000</v>
      </c>
      <c r="J38" s="155">
        <v>12</v>
      </c>
      <c r="K38" s="141" t="s">
        <v>1101</v>
      </c>
      <c r="L38" s="416" t="s">
        <v>1059</v>
      </c>
    </row>
    <row r="39" spans="1:12" ht="21">
      <c r="A39" s="78"/>
      <c r="B39" s="121" t="s">
        <v>1102</v>
      </c>
      <c r="C39" s="121" t="s">
        <v>1103</v>
      </c>
      <c r="D39" s="365" t="s">
        <v>1104</v>
      </c>
      <c r="E39" s="96" t="s">
        <v>33</v>
      </c>
      <c r="F39" s="96" t="s">
        <v>33</v>
      </c>
      <c r="G39" s="96" t="s">
        <v>33</v>
      </c>
      <c r="H39" s="96" t="s">
        <v>33</v>
      </c>
      <c r="I39" s="96" t="s">
        <v>33</v>
      </c>
      <c r="J39" s="620" t="s">
        <v>1105</v>
      </c>
      <c r="K39" s="365" t="s">
        <v>1052</v>
      </c>
      <c r="L39" s="121"/>
    </row>
    <row r="40" spans="1:12" ht="21">
      <c r="A40" s="78"/>
      <c r="B40" s="124"/>
      <c r="C40" s="124"/>
      <c r="D40" s="610" t="s">
        <v>1106</v>
      </c>
      <c r="E40" s="134"/>
      <c r="F40" s="134"/>
      <c r="G40" s="134"/>
      <c r="H40" s="134"/>
      <c r="I40" s="134"/>
      <c r="J40" s="621"/>
      <c r="K40" s="365"/>
      <c r="L40" s="124"/>
    </row>
    <row r="41" spans="1:12" ht="21">
      <c r="A41" s="76">
        <f>A38+1</f>
        <v>5</v>
      </c>
      <c r="B41" s="417" t="s">
        <v>1107</v>
      </c>
      <c r="C41" s="104" t="s">
        <v>1108</v>
      </c>
      <c r="D41" s="622" t="s">
        <v>1109</v>
      </c>
      <c r="E41" s="608">
        <v>100000</v>
      </c>
      <c r="F41" s="608">
        <v>100000</v>
      </c>
      <c r="G41" s="608">
        <v>100000</v>
      </c>
      <c r="H41" s="608">
        <v>100000</v>
      </c>
      <c r="I41" s="608">
        <v>100000</v>
      </c>
      <c r="J41" s="155">
        <v>12</v>
      </c>
      <c r="K41" s="104" t="s">
        <v>1110</v>
      </c>
      <c r="L41" s="416" t="s">
        <v>1059</v>
      </c>
    </row>
    <row r="42" spans="1:12" ht="21">
      <c r="A42" s="78"/>
      <c r="B42" s="93" t="s">
        <v>1071</v>
      </c>
      <c r="C42" s="121" t="s">
        <v>1111</v>
      </c>
      <c r="D42" s="345" t="s">
        <v>1112</v>
      </c>
      <c r="E42" s="96" t="s">
        <v>33</v>
      </c>
      <c r="F42" s="96" t="s">
        <v>33</v>
      </c>
      <c r="G42" s="96" t="s">
        <v>33</v>
      </c>
      <c r="H42" s="96" t="s">
        <v>33</v>
      </c>
      <c r="I42" s="96" t="s">
        <v>33</v>
      </c>
      <c r="J42" s="620" t="s">
        <v>1105</v>
      </c>
      <c r="K42" s="121" t="s">
        <v>1113</v>
      </c>
      <c r="L42" s="121"/>
    </row>
    <row r="43" spans="1:12" ht="21">
      <c r="A43" s="78"/>
      <c r="B43" s="93"/>
      <c r="C43" s="121"/>
      <c r="D43" s="345" t="s">
        <v>1114</v>
      </c>
      <c r="E43" s="147"/>
      <c r="F43" s="568"/>
      <c r="G43" s="147"/>
      <c r="H43" s="147"/>
      <c r="I43" s="568"/>
      <c r="J43" s="620"/>
      <c r="K43" s="121"/>
      <c r="L43" s="121"/>
    </row>
    <row r="44" spans="1:12" ht="21">
      <c r="A44" s="81"/>
      <c r="B44" s="231"/>
      <c r="C44" s="124"/>
      <c r="D44" s="623"/>
      <c r="E44" s="134"/>
      <c r="F44" s="624"/>
      <c r="G44" s="134"/>
      <c r="H44" s="134"/>
      <c r="I44" s="624"/>
      <c r="J44" s="621"/>
      <c r="K44" s="124"/>
      <c r="L44" s="124"/>
    </row>
    <row r="45" spans="1:12" ht="21">
      <c r="A45" s="606"/>
      <c r="B45" s="93"/>
      <c r="C45" s="93"/>
      <c r="D45" s="657"/>
      <c r="E45" s="658">
        <f>E41+E38+E36+E32+E30+E25</f>
        <v>1475000</v>
      </c>
      <c r="F45" s="658">
        <f>F41+F38+F36+F32+F30+F25</f>
        <v>1475000</v>
      </c>
      <c r="G45" s="658">
        <f>G41+G38+G36+G32+G30+G25</f>
        <v>1475000</v>
      </c>
      <c r="H45" s="658">
        <f>H41+H38+H36+H32+H30+H25</f>
        <v>1475000</v>
      </c>
      <c r="I45" s="658">
        <f>I41+I38+I36+I32+I30+I25</f>
        <v>1475000</v>
      </c>
      <c r="J45" s="660"/>
      <c r="K45" s="661"/>
      <c r="L45" s="661"/>
    </row>
    <row r="46" spans="1:12" ht="21">
      <c r="A46" s="664"/>
      <c r="B46" s="93"/>
      <c r="C46" s="93"/>
      <c r="D46" s="657"/>
      <c r="E46" s="658"/>
      <c r="F46" s="658"/>
      <c r="G46" s="658"/>
      <c r="H46" s="658"/>
      <c r="I46" s="658"/>
      <c r="J46" s="660"/>
      <c r="K46" s="661"/>
      <c r="L46" s="661"/>
    </row>
    <row r="47" spans="1:12" ht="21">
      <c r="A47" s="729">
        <f>A24+1</f>
        <v>64</v>
      </c>
      <c r="B47" s="729"/>
      <c r="C47" s="729"/>
      <c r="D47" s="729"/>
      <c r="E47" s="729"/>
      <c r="F47" s="729"/>
      <c r="G47" s="729"/>
      <c r="H47" s="729"/>
      <c r="I47" s="729"/>
      <c r="J47" s="729"/>
      <c r="K47" s="729"/>
      <c r="L47" s="729"/>
    </row>
    <row r="48" spans="1:12" ht="21">
      <c r="A48" s="76">
        <f>A41+1</f>
        <v>6</v>
      </c>
      <c r="B48" s="104" t="s">
        <v>1115</v>
      </c>
      <c r="C48" s="104" t="s">
        <v>1116</v>
      </c>
      <c r="D48" s="141" t="s">
        <v>53</v>
      </c>
      <c r="E48" s="608">
        <v>15000</v>
      </c>
      <c r="F48" s="608">
        <v>15000</v>
      </c>
      <c r="G48" s="608">
        <v>15000</v>
      </c>
      <c r="H48" s="608">
        <v>15000</v>
      </c>
      <c r="I48" s="608">
        <v>15000</v>
      </c>
      <c r="J48" s="155" t="s">
        <v>41</v>
      </c>
      <c r="K48" s="364" t="s">
        <v>1110</v>
      </c>
      <c r="L48" s="416" t="s">
        <v>990</v>
      </c>
    </row>
    <row r="49" spans="1:12" ht="21">
      <c r="A49" s="78"/>
      <c r="B49" s="121" t="s">
        <v>1117</v>
      </c>
      <c r="C49" s="121" t="s">
        <v>1118</v>
      </c>
      <c r="D49" s="365" t="s">
        <v>1119</v>
      </c>
      <c r="E49" s="96" t="s">
        <v>33</v>
      </c>
      <c r="F49" s="96" t="s">
        <v>33</v>
      </c>
      <c r="G49" s="96" t="s">
        <v>33</v>
      </c>
      <c r="H49" s="96" t="s">
        <v>33</v>
      </c>
      <c r="I49" s="96" t="s">
        <v>33</v>
      </c>
      <c r="J49" s="620"/>
      <c r="K49" s="148" t="s">
        <v>1120</v>
      </c>
      <c r="L49" s="419" t="s">
        <v>1053</v>
      </c>
    </row>
    <row r="50" spans="1:12" ht="21">
      <c r="A50" s="78"/>
      <c r="B50" s="121" t="s">
        <v>1121</v>
      </c>
      <c r="C50" s="121"/>
      <c r="D50" s="365" t="s">
        <v>1122</v>
      </c>
      <c r="E50" s="147"/>
      <c r="F50" s="147"/>
      <c r="G50" s="147"/>
      <c r="H50" s="147"/>
      <c r="I50" s="147"/>
      <c r="J50" s="620"/>
      <c r="K50" s="121"/>
      <c r="L50" s="121"/>
    </row>
    <row r="51" spans="1:12" ht="21">
      <c r="A51" s="78"/>
      <c r="B51" s="121"/>
      <c r="C51" s="121"/>
      <c r="D51" s="365" t="s">
        <v>1123</v>
      </c>
      <c r="E51" s="147"/>
      <c r="F51" s="147"/>
      <c r="G51" s="147"/>
      <c r="H51" s="147"/>
      <c r="I51" s="147"/>
      <c r="J51" s="620"/>
      <c r="K51" s="121"/>
      <c r="L51" s="121"/>
    </row>
    <row r="52" spans="1:12" ht="23.25" customHeight="1">
      <c r="A52" s="81"/>
      <c r="B52" s="124"/>
      <c r="C52" s="124"/>
      <c r="D52" s="610" t="s">
        <v>1124</v>
      </c>
      <c r="E52" s="134"/>
      <c r="F52" s="134"/>
      <c r="G52" s="134"/>
      <c r="H52" s="134"/>
      <c r="I52" s="134"/>
      <c r="J52" s="621"/>
      <c r="K52" s="124"/>
      <c r="L52" s="124"/>
    </row>
    <row r="53" spans="1:12" ht="21">
      <c r="A53" s="78">
        <f>A48+1</f>
        <v>7</v>
      </c>
      <c r="B53" s="626" t="s">
        <v>1125</v>
      </c>
      <c r="C53" s="121" t="s">
        <v>1126</v>
      </c>
      <c r="D53" s="365" t="s">
        <v>1127</v>
      </c>
      <c r="E53" s="147">
        <v>200000</v>
      </c>
      <c r="F53" s="147">
        <v>200000</v>
      </c>
      <c r="G53" s="147">
        <v>200000</v>
      </c>
      <c r="H53" s="147">
        <v>200000</v>
      </c>
      <c r="I53" s="147">
        <v>200000</v>
      </c>
      <c r="J53" s="627" t="s">
        <v>50</v>
      </c>
      <c r="K53" s="121" t="s">
        <v>1128</v>
      </c>
      <c r="L53" s="419" t="s">
        <v>990</v>
      </c>
    </row>
    <row r="54" spans="1:12" ht="21">
      <c r="A54" s="78"/>
      <c r="B54" s="626" t="s">
        <v>1129</v>
      </c>
      <c r="C54" s="121" t="s">
        <v>1130</v>
      </c>
      <c r="D54" s="365" t="s">
        <v>1131</v>
      </c>
      <c r="E54" s="96" t="s">
        <v>33</v>
      </c>
      <c r="F54" s="96" t="s">
        <v>33</v>
      </c>
      <c r="G54" s="96" t="s">
        <v>33</v>
      </c>
      <c r="H54" s="96" t="s">
        <v>33</v>
      </c>
      <c r="I54" s="96" t="s">
        <v>33</v>
      </c>
      <c r="J54" s="627"/>
      <c r="K54" s="121" t="s">
        <v>1132</v>
      </c>
      <c r="L54" s="419" t="s">
        <v>1053</v>
      </c>
    </row>
    <row r="55" spans="1:12" ht="21">
      <c r="A55" s="78"/>
      <c r="B55" s="121"/>
      <c r="C55" s="121"/>
      <c r="D55" s="365" t="s">
        <v>1133</v>
      </c>
      <c r="E55" s="147"/>
      <c r="F55" s="147"/>
      <c r="G55" s="147"/>
      <c r="H55" s="147"/>
      <c r="I55" s="147"/>
      <c r="J55" s="627"/>
      <c r="K55" s="121"/>
      <c r="L55" s="121"/>
    </row>
    <row r="56" spans="1:12" ht="21">
      <c r="A56" s="81"/>
      <c r="B56" s="124"/>
      <c r="C56" s="124"/>
      <c r="D56" s="610" t="s">
        <v>1134</v>
      </c>
      <c r="E56" s="134"/>
      <c r="F56" s="134"/>
      <c r="G56" s="134"/>
      <c r="H56" s="134"/>
      <c r="I56" s="134"/>
      <c r="J56" s="628"/>
      <c r="K56" s="124"/>
      <c r="L56" s="124"/>
    </row>
    <row r="57" spans="1:12" ht="21">
      <c r="A57" s="76">
        <f>A53+1</f>
        <v>8</v>
      </c>
      <c r="B57" s="77" t="s">
        <v>1135</v>
      </c>
      <c r="C57" s="104" t="s">
        <v>1136</v>
      </c>
      <c r="D57" s="415" t="s">
        <v>1137</v>
      </c>
      <c r="E57" s="608">
        <v>30000</v>
      </c>
      <c r="F57" s="608">
        <v>30000</v>
      </c>
      <c r="G57" s="608">
        <v>30000</v>
      </c>
      <c r="H57" s="608">
        <v>60000</v>
      </c>
      <c r="I57" s="608">
        <v>60000</v>
      </c>
      <c r="J57" s="500" t="s">
        <v>50</v>
      </c>
      <c r="K57" s="104" t="s">
        <v>1138</v>
      </c>
      <c r="L57" s="416" t="s">
        <v>990</v>
      </c>
    </row>
    <row r="58" spans="1:12" ht="21">
      <c r="A58" s="78"/>
      <c r="B58" s="121" t="s">
        <v>1139</v>
      </c>
      <c r="C58" s="121" t="s">
        <v>1140</v>
      </c>
      <c r="D58" s="365" t="s">
        <v>1141</v>
      </c>
      <c r="E58" s="96" t="s">
        <v>33</v>
      </c>
      <c r="F58" s="96" t="s">
        <v>33</v>
      </c>
      <c r="G58" s="96" t="s">
        <v>33</v>
      </c>
      <c r="H58" s="96" t="s">
        <v>33</v>
      </c>
      <c r="I58" s="96" t="s">
        <v>33</v>
      </c>
      <c r="J58" s="620"/>
      <c r="K58" s="121" t="s">
        <v>1142</v>
      </c>
      <c r="L58" s="419" t="s">
        <v>1053</v>
      </c>
    </row>
    <row r="59" spans="1:12" ht="21">
      <c r="A59" s="78"/>
      <c r="B59" s="626" t="s">
        <v>1143</v>
      </c>
      <c r="C59" s="121" t="s">
        <v>1144</v>
      </c>
      <c r="D59" s="365" t="s">
        <v>1145</v>
      </c>
      <c r="E59" s="147"/>
      <c r="F59" s="147"/>
      <c r="G59" s="147"/>
      <c r="H59" s="147"/>
      <c r="I59" s="147"/>
      <c r="J59" s="620"/>
      <c r="K59" s="121"/>
      <c r="L59" s="121"/>
    </row>
    <row r="60" spans="1:12" ht="21">
      <c r="A60" s="78"/>
      <c r="B60" s="121" t="s">
        <v>1146</v>
      </c>
      <c r="C60" s="121"/>
      <c r="D60" s="365" t="s">
        <v>1147</v>
      </c>
      <c r="E60" s="147"/>
      <c r="F60" s="147"/>
      <c r="G60" s="147"/>
      <c r="H60" s="147"/>
      <c r="I60" s="147"/>
      <c r="J60" s="620"/>
      <c r="K60" s="121"/>
      <c r="L60" s="121"/>
    </row>
    <row r="61" spans="1:12" ht="21">
      <c r="A61" s="81"/>
      <c r="B61" s="124" t="s">
        <v>1148</v>
      </c>
      <c r="C61" s="124"/>
      <c r="D61" s="365"/>
      <c r="E61" s="147"/>
      <c r="F61" s="147"/>
      <c r="G61" s="147"/>
      <c r="H61" s="147"/>
      <c r="I61" s="147"/>
      <c r="J61" s="621"/>
      <c r="K61" s="124"/>
      <c r="L61" s="124"/>
    </row>
    <row r="62" spans="1:12" ht="21">
      <c r="A62" s="594">
        <f>A57+1</f>
        <v>9</v>
      </c>
      <c r="B62" s="104" t="s">
        <v>1149</v>
      </c>
      <c r="C62" s="156" t="s">
        <v>1150</v>
      </c>
      <c r="D62" s="352" t="s">
        <v>1151</v>
      </c>
      <c r="E62" s="608">
        <v>100000</v>
      </c>
      <c r="F62" s="608">
        <v>100000</v>
      </c>
      <c r="G62" s="608">
        <v>100000</v>
      </c>
      <c r="H62" s="608">
        <v>100000</v>
      </c>
      <c r="I62" s="608">
        <v>100000</v>
      </c>
      <c r="J62" s="500" t="s">
        <v>50</v>
      </c>
      <c r="K62" s="156" t="s">
        <v>1152</v>
      </c>
      <c r="L62" s="416" t="s">
        <v>990</v>
      </c>
    </row>
    <row r="63" spans="1:12" ht="21">
      <c r="A63" s="493"/>
      <c r="B63" s="121" t="s">
        <v>1153</v>
      </c>
      <c r="C63" s="345" t="s">
        <v>1675</v>
      </c>
      <c r="D63" s="250" t="s">
        <v>1154</v>
      </c>
      <c r="E63" s="96" t="s">
        <v>33</v>
      </c>
      <c r="F63" s="96" t="s">
        <v>33</v>
      </c>
      <c r="G63" s="96" t="s">
        <v>33</v>
      </c>
      <c r="H63" s="629" t="s">
        <v>33</v>
      </c>
      <c r="I63" s="629" t="s">
        <v>33</v>
      </c>
      <c r="J63" s="620"/>
      <c r="K63" s="93" t="s">
        <v>1155</v>
      </c>
      <c r="L63" s="419" t="s">
        <v>1053</v>
      </c>
    </row>
    <row r="64" spans="1:12" ht="21">
      <c r="A64" s="594"/>
      <c r="B64" s="104"/>
      <c r="C64" s="156"/>
      <c r="D64" s="472" t="s">
        <v>1156</v>
      </c>
      <c r="E64" s="613">
        <v>230000</v>
      </c>
      <c r="F64" s="613">
        <v>230000</v>
      </c>
      <c r="G64" s="613">
        <v>230000</v>
      </c>
      <c r="H64" s="613">
        <v>230000</v>
      </c>
      <c r="I64" s="613">
        <v>230000</v>
      </c>
      <c r="J64" s="155"/>
      <c r="K64" s="156"/>
      <c r="L64" s="104"/>
    </row>
    <row r="65" spans="1:12" ht="21">
      <c r="A65" s="493"/>
      <c r="B65" s="121"/>
      <c r="C65" s="93"/>
      <c r="D65" s="261" t="s">
        <v>1157</v>
      </c>
      <c r="E65" s="615" t="s">
        <v>33</v>
      </c>
      <c r="F65" s="615" t="s">
        <v>33</v>
      </c>
      <c r="G65" s="615" t="s">
        <v>33</v>
      </c>
      <c r="H65" s="630" t="s">
        <v>33</v>
      </c>
      <c r="I65" s="615" t="s">
        <v>33</v>
      </c>
      <c r="J65" s="620"/>
      <c r="K65" s="93"/>
      <c r="L65" s="121"/>
    </row>
    <row r="66" spans="1:12" ht="21">
      <c r="A66" s="495"/>
      <c r="B66" s="124"/>
      <c r="C66" s="231"/>
      <c r="D66" s="262" t="s">
        <v>1158</v>
      </c>
      <c r="E66" s="134"/>
      <c r="F66" s="134"/>
      <c r="G66" s="611"/>
      <c r="H66" s="611"/>
      <c r="I66" s="611"/>
      <c r="J66" s="621"/>
      <c r="K66" s="231"/>
      <c r="L66" s="124"/>
    </row>
    <row r="67" spans="1:12" ht="21">
      <c r="A67" s="76">
        <f>A62+1</f>
        <v>10</v>
      </c>
      <c r="B67" s="625" t="s">
        <v>1159</v>
      </c>
      <c r="C67" s="104" t="s">
        <v>1160</v>
      </c>
      <c r="D67" s="141" t="s">
        <v>1161</v>
      </c>
      <c r="E67" s="608">
        <v>30000</v>
      </c>
      <c r="F67" s="608">
        <v>30000</v>
      </c>
      <c r="G67" s="608">
        <v>30000</v>
      </c>
      <c r="H67" s="608">
        <v>30000</v>
      </c>
      <c r="I67" s="608">
        <v>30000</v>
      </c>
      <c r="J67" s="500" t="s">
        <v>50</v>
      </c>
      <c r="K67" s="364" t="s">
        <v>1580</v>
      </c>
      <c r="L67" s="416" t="s">
        <v>990</v>
      </c>
    </row>
    <row r="68" spans="1:12" ht="21">
      <c r="A68" s="78"/>
      <c r="B68" s="626" t="s">
        <v>1323</v>
      </c>
      <c r="C68" s="121" t="s">
        <v>1162</v>
      </c>
      <c r="D68" s="365" t="s">
        <v>1163</v>
      </c>
      <c r="E68" s="629" t="s">
        <v>33</v>
      </c>
      <c r="F68" s="629" t="s">
        <v>33</v>
      </c>
      <c r="G68" s="96" t="s">
        <v>33</v>
      </c>
      <c r="H68" s="629" t="s">
        <v>33</v>
      </c>
      <c r="I68" s="629" t="s">
        <v>33</v>
      </c>
      <c r="J68" s="627"/>
      <c r="K68" s="148" t="s">
        <v>1581</v>
      </c>
      <c r="L68" s="419" t="s">
        <v>1053</v>
      </c>
    </row>
    <row r="69" spans="1:12" ht="21">
      <c r="A69" s="81"/>
      <c r="B69" s="124" t="s">
        <v>1579</v>
      </c>
      <c r="C69" s="124" t="s">
        <v>1164</v>
      </c>
      <c r="D69" s="675" t="s">
        <v>1672</v>
      </c>
      <c r="E69" s="676">
        <f>E67+E64+E62+E57+E53+E48</f>
        <v>605000</v>
      </c>
      <c r="F69" s="676">
        <f>F67+F64+F62+F57+F53+F48</f>
        <v>605000</v>
      </c>
      <c r="G69" s="676">
        <f>G67+G64+G62+G57+G53+G48</f>
        <v>605000</v>
      </c>
      <c r="H69" s="676">
        <f>H67+H64+H62+H57+H53+H48</f>
        <v>635000</v>
      </c>
      <c r="I69" s="676">
        <f>I67+I64+I62+I57+I53+I48</f>
        <v>635000</v>
      </c>
      <c r="J69" s="628"/>
      <c r="K69" s="125"/>
      <c r="L69" s="124"/>
    </row>
    <row r="70" spans="1:12" ht="21">
      <c r="A70" s="729">
        <f>A47+1</f>
        <v>65</v>
      </c>
      <c r="B70" s="729"/>
      <c r="C70" s="729"/>
      <c r="D70" s="729"/>
      <c r="E70" s="729"/>
      <c r="F70" s="729"/>
      <c r="G70" s="729"/>
      <c r="H70" s="729"/>
      <c r="I70" s="729"/>
      <c r="J70" s="729"/>
      <c r="K70" s="729"/>
      <c r="L70" s="729"/>
    </row>
    <row r="71" spans="1:12" ht="21">
      <c r="A71" s="117">
        <f>A67+1</f>
        <v>11</v>
      </c>
      <c r="B71" s="413" t="s">
        <v>1165</v>
      </c>
      <c r="C71" s="414" t="s">
        <v>1166</v>
      </c>
      <c r="D71" s="415" t="s">
        <v>51</v>
      </c>
      <c r="E71" s="94">
        <v>500000</v>
      </c>
      <c r="F71" s="94">
        <v>500000</v>
      </c>
      <c r="G71" s="94">
        <v>500000</v>
      </c>
      <c r="H71" s="94">
        <v>500000</v>
      </c>
      <c r="I71" s="94">
        <v>500000</v>
      </c>
      <c r="J71" s="416" t="s">
        <v>50</v>
      </c>
      <c r="K71" s="417" t="s">
        <v>1167</v>
      </c>
      <c r="L71" s="416" t="s">
        <v>990</v>
      </c>
    </row>
    <row r="72" spans="1:12" ht="21">
      <c r="A72" s="119"/>
      <c r="B72" s="305" t="s">
        <v>1168</v>
      </c>
      <c r="C72" s="95" t="s">
        <v>1169</v>
      </c>
      <c r="D72" s="269" t="s">
        <v>1170</v>
      </c>
      <c r="E72" s="96" t="s">
        <v>33</v>
      </c>
      <c r="F72" s="96" t="s">
        <v>33</v>
      </c>
      <c r="G72" s="96" t="s">
        <v>33</v>
      </c>
      <c r="H72" s="96" t="s">
        <v>33</v>
      </c>
      <c r="I72" s="96" t="s">
        <v>33</v>
      </c>
      <c r="J72" s="78"/>
      <c r="K72" s="418" t="s">
        <v>1171</v>
      </c>
      <c r="L72" s="419" t="s">
        <v>1053</v>
      </c>
    </row>
    <row r="73" spans="1:12" ht="21">
      <c r="A73" s="119"/>
      <c r="B73" s="358"/>
      <c r="C73" s="95" t="s">
        <v>1172</v>
      </c>
      <c r="D73" s="269" t="s">
        <v>1173</v>
      </c>
      <c r="E73" s="354"/>
      <c r="F73" s="96"/>
      <c r="G73" s="96"/>
      <c r="H73" s="96"/>
      <c r="I73" s="96"/>
      <c r="J73" s="78"/>
      <c r="K73" s="418" t="s">
        <v>1174</v>
      </c>
      <c r="L73" s="78"/>
    </row>
    <row r="74" spans="1:12" ht="21">
      <c r="A74" s="119"/>
      <c r="B74" s="358"/>
      <c r="C74" s="95" t="s">
        <v>1175</v>
      </c>
      <c r="D74" s="269" t="s">
        <v>1176</v>
      </c>
      <c r="E74" s="354"/>
      <c r="F74" s="96"/>
      <c r="G74" s="96"/>
      <c r="H74" s="96"/>
      <c r="I74" s="96"/>
      <c r="J74" s="78"/>
      <c r="K74" s="664"/>
      <c r="L74" s="78"/>
    </row>
    <row r="75" spans="1:12" ht="21">
      <c r="A75" s="81"/>
      <c r="B75" s="420"/>
      <c r="C75" s="97"/>
      <c r="D75" s="421" t="s">
        <v>1177</v>
      </c>
      <c r="E75" s="422"/>
      <c r="F75" s="98"/>
      <c r="G75" s="98"/>
      <c r="H75" s="98"/>
      <c r="I75" s="98"/>
      <c r="J75" s="81"/>
      <c r="K75" s="665"/>
      <c r="L75" s="81"/>
    </row>
    <row r="76" spans="1:12" ht="21">
      <c r="A76" s="76">
        <f>A71+1</f>
        <v>12</v>
      </c>
      <c r="B76" s="77" t="s">
        <v>1181</v>
      </c>
      <c r="C76" s="77" t="s">
        <v>1182</v>
      </c>
      <c r="D76" s="77" t="s">
        <v>1183</v>
      </c>
      <c r="E76" s="106">
        <v>50000</v>
      </c>
      <c r="F76" s="106">
        <v>50000</v>
      </c>
      <c r="G76" s="106">
        <v>50000</v>
      </c>
      <c r="H76" s="106">
        <v>50000</v>
      </c>
      <c r="I76" s="106">
        <v>50000</v>
      </c>
      <c r="J76" s="76" t="s">
        <v>1184</v>
      </c>
      <c r="K76" s="104" t="s">
        <v>1178</v>
      </c>
      <c r="L76" s="76" t="s">
        <v>1059</v>
      </c>
    </row>
    <row r="77" spans="1:12" ht="21">
      <c r="A77" s="78"/>
      <c r="B77" s="79" t="s">
        <v>1185</v>
      </c>
      <c r="C77" s="79" t="s">
        <v>1186</v>
      </c>
      <c r="D77" s="79" t="s">
        <v>1187</v>
      </c>
      <c r="E77" s="78" t="s">
        <v>33</v>
      </c>
      <c r="F77" s="78" t="s">
        <v>33</v>
      </c>
      <c r="G77" s="78" t="s">
        <v>33</v>
      </c>
      <c r="H77" s="78" t="s">
        <v>33</v>
      </c>
      <c r="I77" s="78" t="s">
        <v>33</v>
      </c>
      <c r="J77" s="78"/>
      <c r="K77" s="121" t="s">
        <v>1179</v>
      </c>
      <c r="L77" s="78"/>
    </row>
    <row r="78" spans="1:12" ht="21">
      <c r="A78" s="78"/>
      <c r="B78" s="79" t="s">
        <v>1188</v>
      </c>
      <c r="C78" s="79" t="s">
        <v>1189</v>
      </c>
      <c r="D78" s="79" t="s">
        <v>1190</v>
      </c>
      <c r="E78" s="78"/>
      <c r="F78" s="78"/>
      <c r="G78" s="78"/>
      <c r="H78" s="78"/>
      <c r="I78" s="78"/>
      <c r="J78" s="78"/>
      <c r="K78" s="121" t="s">
        <v>1180</v>
      </c>
      <c r="L78" s="78"/>
    </row>
    <row r="79" spans="1:12" ht="21">
      <c r="A79" s="78"/>
      <c r="B79" s="79"/>
      <c r="C79" s="79" t="s">
        <v>1191</v>
      </c>
      <c r="D79" s="79" t="s">
        <v>1192</v>
      </c>
      <c r="E79" s="78"/>
      <c r="F79" s="78"/>
      <c r="G79" s="78"/>
      <c r="H79" s="78"/>
      <c r="I79" s="78"/>
      <c r="J79" s="78"/>
      <c r="K79" s="78"/>
      <c r="L79" s="78"/>
    </row>
    <row r="80" spans="1:12" ht="21">
      <c r="A80" s="78"/>
      <c r="B80" s="79"/>
      <c r="C80" s="79" t="s">
        <v>1193</v>
      </c>
      <c r="D80" s="79" t="s">
        <v>1194</v>
      </c>
      <c r="E80" s="78"/>
      <c r="F80" s="78"/>
      <c r="G80" s="78"/>
      <c r="H80" s="78"/>
      <c r="I80" s="78"/>
      <c r="J80" s="78"/>
      <c r="K80" s="78"/>
      <c r="L80" s="78"/>
    </row>
    <row r="81" spans="1:12" ht="21">
      <c r="A81" s="81"/>
      <c r="B81" s="105"/>
      <c r="C81" s="105" t="s">
        <v>1195</v>
      </c>
      <c r="D81" s="423" t="s">
        <v>1196</v>
      </c>
      <c r="E81" s="81"/>
      <c r="F81" s="81"/>
      <c r="G81" s="81"/>
      <c r="H81" s="81"/>
      <c r="I81" s="81"/>
      <c r="J81" s="81"/>
      <c r="K81" s="81"/>
      <c r="L81" s="81"/>
    </row>
    <row r="82" spans="1:12" ht="21">
      <c r="A82" s="76">
        <f>A76+1</f>
        <v>13</v>
      </c>
      <c r="B82" s="77" t="s">
        <v>1197</v>
      </c>
      <c r="C82" s="77" t="s">
        <v>1198</v>
      </c>
      <c r="D82" s="77" t="s">
        <v>1199</v>
      </c>
      <c r="E82" s="106">
        <v>150000</v>
      </c>
      <c r="F82" s="106">
        <v>150000</v>
      </c>
      <c r="G82" s="106">
        <v>150000</v>
      </c>
      <c r="H82" s="106">
        <v>150000</v>
      </c>
      <c r="I82" s="106">
        <v>150000</v>
      </c>
      <c r="J82" s="76" t="s">
        <v>41</v>
      </c>
      <c r="K82" s="104" t="s">
        <v>1178</v>
      </c>
      <c r="L82" s="76" t="s">
        <v>1059</v>
      </c>
    </row>
    <row r="83" spans="1:12" ht="21">
      <c r="A83" s="78"/>
      <c r="B83" s="79" t="s">
        <v>1200</v>
      </c>
      <c r="C83" s="79" t="s">
        <v>1201</v>
      </c>
      <c r="D83" s="79" t="s">
        <v>1202</v>
      </c>
      <c r="E83" s="78" t="s">
        <v>33</v>
      </c>
      <c r="F83" s="78" t="s">
        <v>33</v>
      </c>
      <c r="G83" s="78" t="s">
        <v>33</v>
      </c>
      <c r="H83" s="78" t="s">
        <v>33</v>
      </c>
      <c r="I83" s="78" t="s">
        <v>33</v>
      </c>
      <c r="J83" s="78"/>
      <c r="K83" s="121" t="s">
        <v>1179</v>
      </c>
      <c r="L83" s="78"/>
    </row>
    <row r="84" spans="1:12" ht="21">
      <c r="A84" s="78"/>
      <c r="B84" s="79"/>
      <c r="C84" s="79" t="s">
        <v>1203</v>
      </c>
      <c r="D84" s="79" t="s">
        <v>1204</v>
      </c>
      <c r="E84" s="78"/>
      <c r="F84" s="78"/>
      <c r="G84" s="78"/>
      <c r="H84" s="78"/>
      <c r="I84" s="78"/>
      <c r="J84" s="78"/>
      <c r="K84" s="121" t="s">
        <v>1180</v>
      </c>
      <c r="L84" s="78"/>
    </row>
    <row r="85" spans="1:12" ht="21">
      <c r="A85" s="78"/>
      <c r="B85" s="79"/>
      <c r="C85" s="79"/>
      <c r="D85" s="79" t="s">
        <v>1102</v>
      </c>
      <c r="E85" s="78"/>
      <c r="F85" s="78"/>
      <c r="G85" s="78"/>
      <c r="H85" s="78"/>
      <c r="I85" s="78"/>
      <c r="J85" s="78"/>
      <c r="K85" s="78"/>
      <c r="L85" s="78"/>
    </row>
    <row r="86" spans="1:12" ht="21">
      <c r="A86" s="78"/>
      <c r="B86" s="79"/>
      <c r="C86" s="79"/>
      <c r="D86" s="79"/>
      <c r="E86" s="78"/>
      <c r="F86" s="78"/>
      <c r="G86" s="78"/>
      <c r="H86" s="78"/>
      <c r="I86" s="78"/>
      <c r="J86" s="78"/>
      <c r="K86" s="78"/>
      <c r="L86" s="78"/>
    </row>
    <row r="87" spans="1:12" ht="21">
      <c r="A87" s="81"/>
      <c r="B87" s="105"/>
      <c r="C87" s="105"/>
      <c r="D87" s="423"/>
      <c r="E87" s="81"/>
      <c r="F87" s="81"/>
      <c r="G87" s="81"/>
      <c r="H87" s="81"/>
      <c r="I87" s="81"/>
      <c r="J87" s="81"/>
      <c r="K87" s="81"/>
      <c r="L87" s="81"/>
    </row>
    <row r="88" spans="1:12" ht="21">
      <c r="A88" s="76">
        <f>A82+1</f>
        <v>14</v>
      </c>
      <c r="B88" s="77" t="s">
        <v>1324</v>
      </c>
      <c r="C88" s="77" t="s">
        <v>1326</v>
      </c>
      <c r="D88" s="77" t="s">
        <v>1329</v>
      </c>
      <c r="E88" s="106">
        <v>30000</v>
      </c>
      <c r="F88" s="106">
        <v>30000</v>
      </c>
      <c r="G88" s="106">
        <v>30000</v>
      </c>
      <c r="H88" s="106">
        <v>30000</v>
      </c>
      <c r="I88" s="106">
        <v>30000</v>
      </c>
      <c r="J88" s="76" t="s">
        <v>1331</v>
      </c>
      <c r="K88" s="104" t="s">
        <v>1332</v>
      </c>
      <c r="L88" s="76" t="s">
        <v>1059</v>
      </c>
    </row>
    <row r="89" spans="1:12" ht="21">
      <c r="A89" s="78"/>
      <c r="B89" s="79" t="s">
        <v>1325</v>
      </c>
      <c r="C89" s="79" t="s">
        <v>1327</v>
      </c>
      <c r="D89" s="79" t="s">
        <v>1330</v>
      </c>
      <c r="E89" s="78" t="s">
        <v>1328</v>
      </c>
      <c r="F89" s="78" t="s">
        <v>1328</v>
      </c>
      <c r="G89" s="78" t="s">
        <v>1328</v>
      </c>
      <c r="H89" s="78" t="s">
        <v>1328</v>
      </c>
      <c r="I89" s="78" t="s">
        <v>1328</v>
      </c>
      <c r="J89" s="78"/>
      <c r="K89" s="121" t="s">
        <v>1333</v>
      </c>
      <c r="L89" s="78"/>
    </row>
    <row r="90" spans="1:12" ht="21">
      <c r="A90" s="78"/>
      <c r="B90" s="79"/>
      <c r="C90" s="79" t="s">
        <v>1328</v>
      </c>
      <c r="D90" s="79"/>
      <c r="E90" s="78"/>
      <c r="F90" s="78"/>
      <c r="G90" s="78"/>
      <c r="H90" s="78"/>
      <c r="I90" s="78"/>
      <c r="J90" s="78"/>
      <c r="K90" s="121" t="s">
        <v>1334</v>
      </c>
      <c r="L90" s="78"/>
    </row>
    <row r="91" spans="1:12" ht="21">
      <c r="A91" s="78"/>
      <c r="B91" s="79"/>
      <c r="C91" s="79"/>
      <c r="D91" s="79"/>
      <c r="E91" s="78"/>
      <c r="F91" s="78"/>
      <c r="G91" s="78"/>
      <c r="H91" s="78"/>
      <c r="I91" s="78" t="s">
        <v>28</v>
      </c>
      <c r="J91" s="78"/>
      <c r="K91" s="78"/>
      <c r="L91" s="78"/>
    </row>
    <row r="92" spans="1:12" ht="21">
      <c r="A92" s="81"/>
      <c r="B92" s="105"/>
      <c r="C92" s="105"/>
      <c r="D92" s="423"/>
      <c r="E92" s="677">
        <f>E88+E82+E76+E71</f>
        <v>730000</v>
      </c>
      <c r="F92" s="677">
        <f>F88+F82+F76+F71</f>
        <v>730000</v>
      </c>
      <c r="G92" s="677">
        <f>G88+G82+G76+G71</f>
        <v>730000</v>
      </c>
      <c r="H92" s="677">
        <f>H88+H82+H76+H71</f>
        <v>730000</v>
      </c>
      <c r="I92" s="677">
        <f>I88+I82+I76+I71</f>
        <v>730000</v>
      </c>
      <c r="J92" s="81"/>
      <c r="K92" s="81"/>
      <c r="L92" s="81"/>
    </row>
    <row r="93" spans="1:12" ht="21">
      <c r="A93" s="729">
        <f>A70+1</f>
        <v>66</v>
      </c>
      <c r="B93" s="729"/>
      <c r="C93" s="729"/>
      <c r="D93" s="729"/>
      <c r="E93" s="729"/>
      <c r="F93" s="729"/>
      <c r="G93" s="729"/>
      <c r="H93" s="729"/>
      <c r="I93" s="729"/>
      <c r="J93" s="729"/>
      <c r="K93" s="729"/>
      <c r="L93" s="729"/>
    </row>
    <row r="94" spans="1:12" ht="21">
      <c r="A94" s="76">
        <f>A88+1</f>
        <v>15</v>
      </c>
      <c r="B94" s="415" t="s">
        <v>57</v>
      </c>
      <c r="C94" s="104" t="s">
        <v>58</v>
      </c>
      <c r="D94" s="77" t="s">
        <v>53</v>
      </c>
      <c r="E94" s="94">
        <v>2500</v>
      </c>
      <c r="F94" s="94">
        <v>2500</v>
      </c>
      <c r="G94" s="94">
        <v>2500</v>
      </c>
      <c r="H94" s="94">
        <v>2500</v>
      </c>
      <c r="I94" s="94">
        <v>2500</v>
      </c>
      <c r="J94" s="106" t="s">
        <v>41</v>
      </c>
      <c r="K94" s="364" t="s">
        <v>59</v>
      </c>
      <c r="L94" s="416" t="s">
        <v>154</v>
      </c>
    </row>
    <row r="95" spans="1:12" ht="21">
      <c r="A95" s="78"/>
      <c r="B95" s="79"/>
      <c r="C95" s="121" t="s">
        <v>56</v>
      </c>
      <c r="D95" s="79" t="s">
        <v>60</v>
      </c>
      <c r="E95" s="96" t="s">
        <v>33</v>
      </c>
      <c r="F95" s="96" t="s">
        <v>33</v>
      </c>
      <c r="G95" s="96" t="s">
        <v>33</v>
      </c>
      <c r="H95" s="96" t="s">
        <v>33</v>
      </c>
      <c r="I95" s="96" t="s">
        <v>33</v>
      </c>
      <c r="J95" s="101"/>
      <c r="K95" s="148" t="s">
        <v>56</v>
      </c>
      <c r="L95" s="419" t="s">
        <v>34</v>
      </c>
    </row>
    <row r="96" spans="1:12" ht="21">
      <c r="A96" s="78"/>
      <c r="B96" s="79"/>
      <c r="C96" s="121"/>
      <c r="D96" s="79" t="s">
        <v>437</v>
      </c>
      <c r="E96" s="96"/>
      <c r="F96" s="96"/>
      <c r="G96" s="96"/>
      <c r="H96" s="96"/>
      <c r="I96" s="96"/>
      <c r="J96" s="101"/>
      <c r="K96" s="148"/>
      <c r="L96" s="419"/>
    </row>
    <row r="97" spans="1:12" ht="21">
      <c r="A97" s="78"/>
      <c r="B97" s="79"/>
      <c r="C97" s="121"/>
      <c r="D97" s="79"/>
      <c r="E97" s="96"/>
      <c r="F97" s="96"/>
      <c r="G97" s="96"/>
      <c r="H97" s="96"/>
      <c r="I97" s="96"/>
      <c r="J97" s="101"/>
      <c r="K97" s="148"/>
      <c r="L97" s="419"/>
    </row>
    <row r="98" spans="1:12" ht="21">
      <c r="A98" s="81"/>
      <c r="B98" s="105"/>
      <c r="C98" s="124"/>
      <c r="D98" s="105"/>
      <c r="E98" s="98"/>
      <c r="F98" s="98"/>
      <c r="G98" s="98"/>
      <c r="H98" s="98"/>
      <c r="I98" s="98"/>
      <c r="J98" s="194"/>
      <c r="K98" s="125"/>
      <c r="L98" s="558"/>
    </row>
    <row r="99" spans="1:12" ht="21">
      <c r="A99" s="76">
        <f>A94+1</f>
        <v>16</v>
      </c>
      <c r="B99" s="135" t="s">
        <v>61</v>
      </c>
      <c r="C99" s="104" t="s">
        <v>62</v>
      </c>
      <c r="D99" s="77" t="s">
        <v>53</v>
      </c>
      <c r="E99" s="94">
        <v>4500</v>
      </c>
      <c r="F99" s="94">
        <v>4500</v>
      </c>
      <c r="G99" s="94">
        <v>4500</v>
      </c>
      <c r="H99" s="94">
        <v>4500</v>
      </c>
      <c r="I99" s="94">
        <v>4500</v>
      </c>
      <c r="J99" s="106" t="s">
        <v>41</v>
      </c>
      <c r="K99" s="364" t="s">
        <v>63</v>
      </c>
      <c r="L99" s="416" t="s">
        <v>154</v>
      </c>
    </row>
    <row r="100" spans="1:12" ht="21">
      <c r="A100" s="78"/>
      <c r="B100" s="80" t="s">
        <v>64</v>
      </c>
      <c r="C100" s="121" t="s">
        <v>65</v>
      </c>
      <c r="D100" s="79" t="s">
        <v>66</v>
      </c>
      <c r="E100" s="96" t="s">
        <v>33</v>
      </c>
      <c r="F100" s="96" t="s">
        <v>33</v>
      </c>
      <c r="G100" s="96" t="s">
        <v>33</v>
      </c>
      <c r="H100" s="96" t="s">
        <v>33</v>
      </c>
      <c r="I100" s="96" t="s">
        <v>33</v>
      </c>
      <c r="J100" s="101"/>
      <c r="K100" s="148" t="s">
        <v>67</v>
      </c>
      <c r="L100" s="419" t="s">
        <v>34</v>
      </c>
    </row>
    <row r="101" spans="1:12" ht="21">
      <c r="A101" s="78"/>
      <c r="B101" s="80"/>
      <c r="C101" s="121"/>
      <c r="D101" s="79" t="s">
        <v>68</v>
      </c>
      <c r="E101" s="96"/>
      <c r="F101" s="96"/>
      <c r="G101" s="96"/>
      <c r="H101" s="96"/>
      <c r="I101" s="96"/>
      <c r="J101" s="101"/>
      <c r="K101" s="148" t="s">
        <v>69</v>
      </c>
      <c r="L101" s="419"/>
    </row>
    <row r="102" spans="1:12" ht="21">
      <c r="A102" s="81"/>
      <c r="B102" s="138"/>
      <c r="C102" s="124"/>
      <c r="D102" s="105" t="s">
        <v>64</v>
      </c>
      <c r="E102" s="98"/>
      <c r="F102" s="98"/>
      <c r="G102" s="98"/>
      <c r="H102" s="98"/>
      <c r="I102" s="98"/>
      <c r="J102" s="194"/>
      <c r="K102" s="125"/>
      <c r="L102" s="558"/>
    </row>
    <row r="103" spans="1:12" ht="21">
      <c r="A103" s="76">
        <f>A99+1</f>
        <v>17</v>
      </c>
      <c r="B103" s="224" t="s">
        <v>70</v>
      </c>
      <c r="C103" s="104" t="s">
        <v>58</v>
      </c>
      <c r="D103" s="77" t="s">
        <v>53</v>
      </c>
      <c r="E103" s="94">
        <v>5000</v>
      </c>
      <c r="F103" s="94">
        <v>5000</v>
      </c>
      <c r="G103" s="94">
        <v>5000</v>
      </c>
      <c r="H103" s="94">
        <v>5000</v>
      </c>
      <c r="I103" s="94">
        <v>5000</v>
      </c>
      <c r="J103" s="106" t="s">
        <v>41</v>
      </c>
      <c r="K103" s="631" t="s">
        <v>63</v>
      </c>
      <c r="L103" s="416" t="s">
        <v>154</v>
      </c>
    </row>
    <row r="104" spans="1:12" ht="21">
      <c r="A104" s="78"/>
      <c r="B104" s="225" t="s">
        <v>182</v>
      </c>
      <c r="C104" s="121" t="s">
        <v>56</v>
      </c>
      <c r="D104" s="79" t="s">
        <v>71</v>
      </c>
      <c r="E104" s="96" t="s">
        <v>33</v>
      </c>
      <c r="F104" s="96" t="s">
        <v>33</v>
      </c>
      <c r="G104" s="96" t="s">
        <v>33</v>
      </c>
      <c r="H104" s="96" t="s">
        <v>33</v>
      </c>
      <c r="I104" s="96" t="s">
        <v>33</v>
      </c>
      <c r="J104" s="101"/>
      <c r="K104" s="585" t="s">
        <v>67</v>
      </c>
      <c r="L104" s="419" t="s">
        <v>34</v>
      </c>
    </row>
    <row r="105" spans="1:12" ht="21">
      <c r="A105" s="78"/>
      <c r="B105" s="225" t="s">
        <v>72</v>
      </c>
      <c r="C105" s="121"/>
      <c r="D105" s="79" t="s">
        <v>73</v>
      </c>
      <c r="E105" s="96"/>
      <c r="F105" s="96"/>
      <c r="G105" s="96"/>
      <c r="H105" s="96"/>
      <c r="I105" s="96"/>
      <c r="J105" s="101"/>
      <c r="K105" s="585" t="s">
        <v>69</v>
      </c>
      <c r="L105" s="419"/>
    </row>
    <row r="106" spans="1:12" ht="21">
      <c r="A106" s="78"/>
      <c r="B106" s="225" t="s">
        <v>74</v>
      </c>
      <c r="C106" s="121"/>
      <c r="D106" s="79" t="s">
        <v>75</v>
      </c>
      <c r="E106" s="96"/>
      <c r="F106" s="96"/>
      <c r="G106" s="96"/>
      <c r="H106" s="96"/>
      <c r="I106" s="96"/>
      <c r="J106" s="101"/>
      <c r="K106" s="585"/>
      <c r="L106" s="121"/>
    </row>
    <row r="107" spans="1:12" ht="21">
      <c r="A107" s="81"/>
      <c r="B107" s="226"/>
      <c r="C107" s="124"/>
      <c r="D107" s="105" t="s">
        <v>74</v>
      </c>
      <c r="E107" s="98"/>
      <c r="F107" s="98"/>
      <c r="G107" s="98"/>
      <c r="H107" s="98"/>
      <c r="I107" s="98"/>
      <c r="J107" s="194"/>
      <c r="K107" s="587"/>
      <c r="L107" s="124"/>
    </row>
    <row r="108" spans="1:12" ht="21">
      <c r="A108" s="594">
        <f>A103+1</f>
        <v>18</v>
      </c>
      <c r="B108" s="135" t="s">
        <v>76</v>
      </c>
      <c r="C108" s="156" t="s">
        <v>58</v>
      </c>
      <c r="D108" s="77" t="s">
        <v>53</v>
      </c>
      <c r="E108" s="353">
        <v>30000</v>
      </c>
      <c r="F108" s="94">
        <v>30000</v>
      </c>
      <c r="G108" s="353">
        <v>30000</v>
      </c>
      <c r="H108" s="94">
        <v>30000</v>
      </c>
      <c r="I108" s="94">
        <v>30000</v>
      </c>
      <c r="J108" s="106" t="s">
        <v>41</v>
      </c>
      <c r="K108" s="632" t="s">
        <v>63</v>
      </c>
      <c r="L108" s="416" t="s">
        <v>154</v>
      </c>
    </row>
    <row r="109" spans="1:12" ht="21">
      <c r="A109" s="493"/>
      <c r="B109" s="80" t="s">
        <v>77</v>
      </c>
      <c r="C109" s="93" t="s">
        <v>56</v>
      </c>
      <c r="D109" s="79" t="s">
        <v>78</v>
      </c>
      <c r="E109" s="354" t="s">
        <v>33</v>
      </c>
      <c r="F109" s="96" t="s">
        <v>33</v>
      </c>
      <c r="G109" s="354" t="s">
        <v>33</v>
      </c>
      <c r="H109" s="96" t="s">
        <v>33</v>
      </c>
      <c r="I109" s="96" t="s">
        <v>33</v>
      </c>
      <c r="J109" s="101"/>
      <c r="K109" s="633" t="s">
        <v>67</v>
      </c>
      <c r="L109" s="419" t="s">
        <v>34</v>
      </c>
    </row>
    <row r="110" spans="1:12" ht="21">
      <c r="A110" s="493"/>
      <c r="B110" s="80" t="s">
        <v>79</v>
      </c>
      <c r="C110" s="93"/>
      <c r="D110" s="79" t="s">
        <v>80</v>
      </c>
      <c r="E110" s="354"/>
      <c r="F110" s="96"/>
      <c r="G110" s="354"/>
      <c r="H110" s="96"/>
      <c r="I110" s="96"/>
      <c r="J110" s="101"/>
      <c r="K110" s="633" t="s">
        <v>69</v>
      </c>
      <c r="L110" s="419"/>
    </row>
    <row r="111" spans="1:12" ht="21">
      <c r="A111" s="495"/>
      <c r="B111" s="138"/>
      <c r="C111" s="231"/>
      <c r="D111" s="105" t="s">
        <v>81</v>
      </c>
      <c r="E111" s="422"/>
      <c r="F111" s="98"/>
      <c r="G111" s="422"/>
      <c r="H111" s="98"/>
      <c r="I111" s="98"/>
      <c r="J111" s="194"/>
      <c r="K111" s="634"/>
      <c r="L111" s="558"/>
    </row>
    <row r="112" spans="1:12" ht="21">
      <c r="A112" s="76">
        <f>A108+1</f>
        <v>19</v>
      </c>
      <c r="B112" s="135" t="s">
        <v>82</v>
      </c>
      <c r="C112" s="135" t="s">
        <v>83</v>
      </c>
      <c r="D112" s="77" t="s">
        <v>53</v>
      </c>
      <c r="E112" s="94">
        <v>30000</v>
      </c>
      <c r="F112" s="94">
        <v>30000</v>
      </c>
      <c r="G112" s="94">
        <v>30000</v>
      </c>
      <c r="H112" s="94">
        <v>30000</v>
      </c>
      <c r="I112" s="94">
        <v>30000</v>
      </c>
      <c r="J112" s="106" t="s">
        <v>41</v>
      </c>
      <c r="K112" s="635" t="s">
        <v>84</v>
      </c>
      <c r="L112" s="416" t="s">
        <v>154</v>
      </c>
    </row>
    <row r="113" spans="1:12" ht="21">
      <c r="A113" s="78"/>
      <c r="B113" s="80" t="s">
        <v>85</v>
      </c>
      <c r="C113" s="80" t="s">
        <v>86</v>
      </c>
      <c r="D113" s="79" t="s">
        <v>78</v>
      </c>
      <c r="E113" s="96" t="s">
        <v>33</v>
      </c>
      <c r="F113" s="96" t="s">
        <v>33</v>
      </c>
      <c r="G113" s="96" t="s">
        <v>33</v>
      </c>
      <c r="H113" s="96" t="s">
        <v>33</v>
      </c>
      <c r="I113" s="96" t="s">
        <v>33</v>
      </c>
      <c r="J113" s="101"/>
      <c r="K113" s="636" t="s">
        <v>87</v>
      </c>
      <c r="L113" s="419" t="s">
        <v>34</v>
      </c>
    </row>
    <row r="114" spans="1:12" ht="21">
      <c r="A114" s="78"/>
      <c r="B114" s="80" t="s">
        <v>88</v>
      </c>
      <c r="C114" s="80" t="s">
        <v>89</v>
      </c>
      <c r="D114" s="79" t="s">
        <v>1673</v>
      </c>
      <c r="E114" s="96"/>
      <c r="F114" s="96"/>
      <c r="G114" s="96"/>
      <c r="H114" s="96"/>
      <c r="I114" s="96"/>
      <c r="J114" s="101"/>
      <c r="K114" s="636"/>
      <c r="L114" s="121"/>
    </row>
    <row r="115" spans="1:12" ht="21">
      <c r="A115" s="81"/>
      <c r="B115" s="138" t="s">
        <v>90</v>
      </c>
      <c r="C115" s="124"/>
      <c r="D115" s="105" t="s">
        <v>1388</v>
      </c>
      <c r="E115" s="678">
        <f>E112+E108+E103+E99+E94</f>
        <v>72000</v>
      </c>
      <c r="F115" s="678">
        <f>F112+F108+F103+F99+F94</f>
        <v>72000</v>
      </c>
      <c r="G115" s="678">
        <f>G112+G108+G103+G99+G94</f>
        <v>72000</v>
      </c>
      <c r="H115" s="678">
        <f>H112+H108+H103+H99+H94</f>
        <v>72000</v>
      </c>
      <c r="I115" s="678">
        <f>I112+I108+I103+I99+I94</f>
        <v>72000</v>
      </c>
      <c r="J115" s="194"/>
      <c r="K115" s="637"/>
      <c r="L115" s="124"/>
    </row>
    <row r="116" spans="1:12" ht="21">
      <c r="A116" s="729">
        <f>A93+1</f>
        <v>67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</row>
    <row r="117" spans="1:12" ht="21">
      <c r="A117" s="76">
        <f>A112+1</f>
        <v>20</v>
      </c>
      <c r="B117" s="135" t="s">
        <v>91</v>
      </c>
      <c r="C117" s="104" t="s">
        <v>58</v>
      </c>
      <c r="D117" s="77" t="s">
        <v>53</v>
      </c>
      <c r="E117" s="94">
        <v>2500</v>
      </c>
      <c r="F117" s="94">
        <v>2500</v>
      </c>
      <c r="G117" s="94">
        <v>2500</v>
      </c>
      <c r="H117" s="94">
        <v>2500</v>
      </c>
      <c r="I117" s="94">
        <v>2500</v>
      </c>
      <c r="J117" s="106" t="s">
        <v>41</v>
      </c>
      <c r="K117" s="635" t="s">
        <v>63</v>
      </c>
      <c r="L117" s="638" t="s">
        <v>154</v>
      </c>
    </row>
    <row r="118" spans="1:12" ht="21">
      <c r="A118" s="78"/>
      <c r="B118" s="80" t="s">
        <v>92</v>
      </c>
      <c r="C118" s="121" t="s">
        <v>56</v>
      </c>
      <c r="D118" s="79" t="s">
        <v>93</v>
      </c>
      <c r="E118" s="96" t="s">
        <v>33</v>
      </c>
      <c r="F118" s="96" t="s">
        <v>33</v>
      </c>
      <c r="G118" s="96" t="s">
        <v>33</v>
      </c>
      <c r="H118" s="96" t="s">
        <v>33</v>
      </c>
      <c r="I118" s="96" t="s">
        <v>33</v>
      </c>
      <c r="J118" s="101"/>
      <c r="K118" s="636" t="s">
        <v>67</v>
      </c>
      <c r="L118" s="639" t="s">
        <v>34</v>
      </c>
    </row>
    <row r="119" spans="1:12" ht="21">
      <c r="A119" s="78"/>
      <c r="B119" s="80"/>
      <c r="C119" s="121"/>
      <c r="D119" s="269" t="s">
        <v>94</v>
      </c>
      <c r="E119" s="96"/>
      <c r="F119" s="96"/>
      <c r="G119" s="96"/>
      <c r="H119" s="96"/>
      <c r="I119" s="96"/>
      <c r="J119" s="101"/>
      <c r="K119" s="636" t="s">
        <v>69</v>
      </c>
      <c r="L119" s="639"/>
    </row>
    <row r="120" spans="1:12" ht="21">
      <c r="A120" s="81"/>
      <c r="B120" s="138"/>
      <c r="C120" s="124"/>
      <c r="D120" s="105" t="s">
        <v>183</v>
      </c>
      <c r="E120" s="98"/>
      <c r="F120" s="98"/>
      <c r="G120" s="98"/>
      <c r="H120" s="98"/>
      <c r="I120" s="98"/>
      <c r="J120" s="194"/>
      <c r="K120" s="637"/>
      <c r="L120" s="640"/>
    </row>
    <row r="121" spans="1:12" ht="21">
      <c r="A121" s="76">
        <f>A117+1</f>
        <v>21</v>
      </c>
      <c r="B121" s="135" t="s">
        <v>95</v>
      </c>
      <c r="C121" s="104" t="s">
        <v>58</v>
      </c>
      <c r="D121" s="77" t="s">
        <v>53</v>
      </c>
      <c r="E121" s="94">
        <v>2500</v>
      </c>
      <c r="F121" s="94">
        <v>2500</v>
      </c>
      <c r="G121" s="94">
        <v>2500</v>
      </c>
      <c r="H121" s="94">
        <v>2500</v>
      </c>
      <c r="I121" s="94">
        <v>2500</v>
      </c>
      <c r="J121" s="106" t="s">
        <v>41</v>
      </c>
      <c r="K121" s="635" t="s">
        <v>63</v>
      </c>
      <c r="L121" s="416" t="s">
        <v>154</v>
      </c>
    </row>
    <row r="122" spans="1:12" ht="21">
      <c r="A122" s="78"/>
      <c r="B122" s="80" t="s">
        <v>96</v>
      </c>
      <c r="C122" s="121" t="s">
        <v>56</v>
      </c>
      <c r="D122" s="79" t="s">
        <v>93</v>
      </c>
      <c r="E122" s="615" t="s">
        <v>33</v>
      </c>
      <c r="F122" s="615" t="s">
        <v>33</v>
      </c>
      <c r="G122" s="615" t="s">
        <v>33</v>
      </c>
      <c r="H122" s="615" t="s">
        <v>33</v>
      </c>
      <c r="I122" s="615" t="s">
        <v>33</v>
      </c>
      <c r="J122" s="101"/>
      <c r="K122" s="636" t="s">
        <v>67</v>
      </c>
      <c r="L122" s="419" t="s">
        <v>34</v>
      </c>
    </row>
    <row r="123" spans="1:12" ht="21">
      <c r="A123" s="78"/>
      <c r="B123" s="80" t="s">
        <v>97</v>
      </c>
      <c r="C123" s="121"/>
      <c r="D123" s="80" t="s">
        <v>98</v>
      </c>
      <c r="E123" s="615"/>
      <c r="F123" s="615"/>
      <c r="G123" s="615"/>
      <c r="H123" s="615"/>
      <c r="I123" s="615"/>
      <c r="J123" s="101"/>
      <c r="K123" s="636" t="s">
        <v>69</v>
      </c>
      <c r="L123" s="419"/>
    </row>
    <row r="124" spans="1:12" ht="21">
      <c r="A124" s="78"/>
      <c r="B124" s="80" t="s">
        <v>99</v>
      </c>
      <c r="C124" s="121"/>
      <c r="D124" s="80" t="s">
        <v>100</v>
      </c>
      <c r="E124" s="615"/>
      <c r="F124" s="615"/>
      <c r="G124" s="615"/>
      <c r="H124" s="615"/>
      <c r="I124" s="615"/>
      <c r="J124" s="101"/>
      <c r="K124" s="121"/>
      <c r="L124" s="121"/>
    </row>
    <row r="125" spans="1:12" ht="21">
      <c r="A125" s="78"/>
      <c r="B125" s="80" t="s">
        <v>101</v>
      </c>
      <c r="C125" s="121"/>
      <c r="D125" s="80" t="s">
        <v>102</v>
      </c>
      <c r="E125" s="615"/>
      <c r="F125" s="615"/>
      <c r="G125" s="615"/>
      <c r="H125" s="615"/>
      <c r="I125" s="615"/>
      <c r="J125" s="101"/>
      <c r="K125" s="121"/>
      <c r="L125" s="121"/>
    </row>
    <row r="126" spans="1:12" ht="21">
      <c r="A126" s="76">
        <f>A121+1</f>
        <v>22</v>
      </c>
      <c r="B126" s="224" t="s">
        <v>103</v>
      </c>
      <c r="C126" s="104" t="s">
        <v>104</v>
      </c>
      <c r="D126" s="77" t="s">
        <v>53</v>
      </c>
      <c r="E126" s="94">
        <v>18000</v>
      </c>
      <c r="F126" s="94">
        <v>18000</v>
      </c>
      <c r="G126" s="94">
        <v>18000</v>
      </c>
      <c r="H126" s="94">
        <v>18000</v>
      </c>
      <c r="I126" s="94">
        <v>18000</v>
      </c>
      <c r="J126" s="106" t="s">
        <v>41</v>
      </c>
      <c r="K126" s="635" t="s">
        <v>63</v>
      </c>
      <c r="L126" s="416" t="s">
        <v>154</v>
      </c>
    </row>
    <row r="127" spans="1:12" ht="21">
      <c r="A127" s="78"/>
      <c r="B127" s="80" t="s">
        <v>55</v>
      </c>
      <c r="C127" s="121" t="s">
        <v>105</v>
      </c>
      <c r="D127" s="79" t="s">
        <v>66</v>
      </c>
      <c r="E127" s="96" t="s">
        <v>33</v>
      </c>
      <c r="F127" s="96" t="s">
        <v>33</v>
      </c>
      <c r="G127" s="96" t="s">
        <v>33</v>
      </c>
      <c r="H127" s="96" t="s">
        <v>33</v>
      </c>
      <c r="I127" s="96" t="s">
        <v>33</v>
      </c>
      <c r="J127" s="101"/>
      <c r="K127" s="636" t="s">
        <v>106</v>
      </c>
      <c r="L127" s="419" t="s">
        <v>34</v>
      </c>
    </row>
    <row r="128" spans="1:12" ht="21">
      <c r="A128" s="78"/>
      <c r="B128" s="80"/>
      <c r="C128" s="121"/>
      <c r="D128" s="80" t="s">
        <v>107</v>
      </c>
      <c r="E128" s="96"/>
      <c r="F128" s="96"/>
      <c r="G128" s="96"/>
      <c r="H128" s="96"/>
      <c r="I128" s="96"/>
      <c r="J128" s="101"/>
      <c r="K128" s="636" t="s">
        <v>55</v>
      </c>
      <c r="L128" s="121"/>
    </row>
    <row r="129" spans="1:12" ht="21">
      <c r="A129" s="81"/>
      <c r="B129" s="138"/>
      <c r="C129" s="124"/>
      <c r="D129" s="138" t="s">
        <v>184</v>
      </c>
      <c r="E129" s="98"/>
      <c r="F129" s="98"/>
      <c r="G129" s="98"/>
      <c r="H129" s="98"/>
      <c r="I129" s="98"/>
      <c r="J129" s="194"/>
      <c r="K129" s="637"/>
      <c r="L129" s="124"/>
    </row>
    <row r="130" spans="1:12" ht="21">
      <c r="A130" s="76">
        <f>A126+1</f>
        <v>23</v>
      </c>
      <c r="B130" s="135" t="s">
        <v>108</v>
      </c>
      <c r="C130" s="104" t="s">
        <v>58</v>
      </c>
      <c r="D130" s="77" t="s">
        <v>53</v>
      </c>
      <c r="E130" s="94">
        <v>4000</v>
      </c>
      <c r="F130" s="94">
        <v>4000</v>
      </c>
      <c r="G130" s="94">
        <v>4000</v>
      </c>
      <c r="H130" s="94">
        <v>4000</v>
      </c>
      <c r="I130" s="94">
        <v>4000</v>
      </c>
      <c r="J130" s="491" t="s">
        <v>41</v>
      </c>
      <c r="K130" s="641" t="s">
        <v>63</v>
      </c>
      <c r="L130" s="416" t="s">
        <v>154</v>
      </c>
    </row>
    <row r="131" spans="1:12" ht="21">
      <c r="A131" s="78"/>
      <c r="B131" s="80" t="s">
        <v>109</v>
      </c>
      <c r="C131" s="121" t="s">
        <v>56</v>
      </c>
      <c r="D131" s="79" t="s">
        <v>51</v>
      </c>
      <c r="E131" s="96" t="s">
        <v>33</v>
      </c>
      <c r="F131" s="96" t="s">
        <v>33</v>
      </c>
      <c r="G131" s="96" t="s">
        <v>33</v>
      </c>
      <c r="H131" s="96" t="s">
        <v>33</v>
      </c>
      <c r="I131" s="96" t="s">
        <v>33</v>
      </c>
      <c r="J131" s="642"/>
      <c r="K131" s="643" t="s">
        <v>67</v>
      </c>
      <c r="L131" s="419" t="s">
        <v>34</v>
      </c>
    </row>
    <row r="132" spans="1:12" ht="21">
      <c r="A132" s="78"/>
      <c r="B132" s="80" t="s">
        <v>110</v>
      </c>
      <c r="C132" s="121"/>
      <c r="D132" s="80" t="s">
        <v>111</v>
      </c>
      <c r="E132" s="96"/>
      <c r="F132" s="96"/>
      <c r="G132" s="96"/>
      <c r="H132" s="96"/>
      <c r="I132" s="615"/>
      <c r="J132" s="642"/>
      <c r="K132" s="643" t="s">
        <v>69</v>
      </c>
      <c r="L132" s="419"/>
    </row>
    <row r="133" spans="1:12" ht="21">
      <c r="A133" s="81"/>
      <c r="B133" s="138" t="s">
        <v>79</v>
      </c>
      <c r="C133" s="124"/>
      <c r="D133" s="138" t="s">
        <v>185</v>
      </c>
      <c r="E133" s="98"/>
      <c r="F133" s="98"/>
      <c r="G133" s="98"/>
      <c r="H133" s="98"/>
      <c r="I133" s="98"/>
      <c r="J133" s="194"/>
      <c r="K133" s="637"/>
      <c r="L133" s="124"/>
    </row>
    <row r="134" spans="1:12" ht="21">
      <c r="A134" s="76">
        <f>A130+1</f>
        <v>24</v>
      </c>
      <c r="B134" s="135" t="s">
        <v>155</v>
      </c>
      <c r="C134" s="77" t="s">
        <v>163</v>
      </c>
      <c r="D134" s="77" t="s">
        <v>53</v>
      </c>
      <c r="E134" s="94">
        <v>5000</v>
      </c>
      <c r="F134" s="94">
        <v>5000</v>
      </c>
      <c r="G134" s="94">
        <v>5000</v>
      </c>
      <c r="H134" s="94">
        <v>5000</v>
      </c>
      <c r="I134" s="94">
        <v>5000</v>
      </c>
      <c r="J134" s="106" t="s">
        <v>41</v>
      </c>
      <c r="K134" s="364" t="s">
        <v>63</v>
      </c>
      <c r="L134" s="416" t="s">
        <v>154</v>
      </c>
    </row>
    <row r="135" spans="1:12" ht="21">
      <c r="A135" s="78"/>
      <c r="B135" s="80" t="s">
        <v>156</v>
      </c>
      <c r="C135" s="144" t="s">
        <v>164</v>
      </c>
      <c r="D135" s="79" t="s">
        <v>167</v>
      </c>
      <c r="E135" s="96" t="s">
        <v>33</v>
      </c>
      <c r="F135" s="96" t="s">
        <v>33</v>
      </c>
      <c r="G135" s="96" t="s">
        <v>33</v>
      </c>
      <c r="H135" s="96" t="s">
        <v>33</v>
      </c>
      <c r="I135" s="96" t="s">
        <v>33</v>
      </c>
      <c r="J135" s="101"/>
      <c r="K135" s="148" t="s">
        <v>67</v>
      </c>
      <c r="L135" s="419" t="s">
        <v>34</v>
      </c>
    </row>
    <row r="136" spans="1:12" ht="21">
      <c r="A136" s="78"/>
      <c r="B136" s="80" t="s">
        <v>157</v>
      </c>
      <c r="C136" s="144" t="s">
        <v>165</v>
      </c>
      <c r="D136" s="80" t="s">
        <v>168</v>
      </c>
      <c r="E136" s="96"/>
      <c r="F136" s="96"/>
      <c r="G136" s="96"/>
      <c r="H136" s="96"/>
      <c r="I136" s="96"/>
      <c r="J136" s="101"/>
      <c r="K136" s="148" t="s">
        <v>69</v>
      </c>
      <c r="L136" s="419"/>
    </row>
    <row r="137" spans="1:12" ht="21">
      <c r="A137" s="78"/>
      <c r="B137" s="80" t="s">
        <v>158</v>
      </c>
      <c r="C137" s="79" t="s">
        <v>166</v>
      </c>
      <c r="D137" s="80"/>
      <c r="E137" s="96"/>
      <c r="F137" s="96"/>
      <c r="G137" s="96"/>
      <c r="H137" s="96"/>
      <c r="I137" s="96"/>
      <c r="J137" s="101"/>
      <c r="K137" s="148"/>
      <c r="L137" s="419"/>
    </row>
    <row r="138" spans="1:12" ht="21">
      <c r="A138" s="81"/>
      <c r="B138" s="138" t="s">
        <v>159</v>
      </c>
      <c r="C138" s="105" t="s">
        <v>1674</v>
      </c>
      <c r="D138" s="138"/>
      <c r="E138" s="678">
        <f>E134+E130+E126+E121+E117</f>
        <v>32000</v>
      </c>
      <c r="F138" s="678">
        <f>F134+F130+F126+F121+F117</f>
        <v>32000</v>
      </c>
      <c r="G138" s="678">
        <f>G134+G130+G126+G121+G117</f>
        <v>32000</v>
      </c>
      <c r="H138" s="678">
        <f>H134+H130+H126+H121+H117</f>
        <v>32000</v>
      </c>
      <c r="I138" s="678">
        <f>I134+I130+I126+I121+I117</f>
        <v>32000</v>
      </c>
      <c r="J138" s="194"/>
      <c r="K138" s="125"/>
      <c r="L138" s="558"/>
    </row>
    <row r="139" spans="1:12" ht="21">
      <c r="A139" s="729">
        <f>A116+1</f>
        <v>68</v>
      </c>
      <c r="B139" s="729"/>
      <c r="C139" s="729"/>
      <c r="D139" s="729"/>
      <c r="E139" s="729"/>
      <c r="F139" s="729"/>
      <c r="G139" s="729"/>
      <c r="H139" s="729"/>
      <c r="I139" s="729"/>
      <c r="J139" s="729"/>
      <c r="K139" s="729"/>
      <c r="L139" s="729"/>
    </row>
    <row r="140" spans="1:12" ht="21">
      <c r="A140" s="76">
        <f>A134+1</f>
        <v>25</v>
      </c>
      <c r="B140" s="556" t="s">
        <v>160</v>
      </c>
      <c r="C140" s="104" t="s">
        <v>172</v>
      </c>
      <c r="D140" s="135" t="s">
        <v>160</v>
      </c>
      <c r="E140" s="94">
        <v>25000</v>
      </c>
      <c r="F140" s="94">
        <v>25000</v>
      </c>
      <c r="G140" s="94">
        <v>25000</v>
      </c>
      <c r="H140" s="94">
        <v>25000</v>
      </c>
      <c r="I140" s="94">
        <v>25000</v>
      </c>
      <c r="J140" s="106" t="s">
        <v>41</v>
      </c>
      <c r="K140" s="364" t="s">
        <v>1438</v>
      </c>
      <c r="L140" s="416" t="s">
        <v>153</v>
      </c>
    </row>
    <row r="141" spans="1:12" ht="21">
      <c r="A141" s="78"/>
      <c r="B141" s="149" t="s">
        <v>162</v>
      </c>
      <c r="C141" s="121" t="s">
        <v>173</v>
      </c>
      <c r="D141" s="80" t="s">
        <v>162</v>
      </c>
      <c r="E141" s="96" t="s">
        <v>33</v>
      </c>
      <c r="F141" s="96" t="s">
        <v>33</v>
      </c>
      <c r="G141" s="96" t="s">
        <v>33</v>
      </c>
      <c r="H141" s="96" t="s">
        <v>33</v>
      </c>
      <c r="I141" s="96" t="s">
        <v>33</v>
      </c>
      <c r="J141" s="101"/>
      <c r="K141" s="148"/>
      <c r="L141" s="419" t="s">
        <v>186</v>
      </c>
    </row>
    <row r="142" spans="1:12" ht="21">
      <c r="A142" s="78"/>
      <c r="B142" s="102" t="s">
        <v>38</v>
      </c>
      <c r="C142" s="121" t="s">
        <v>174</v>
      </c>
      <c r="D142" s="119" t="s">
        <v>38</v>
      </c>
      <c r="E142" s="96"/>
      <c r="F142" s="96"/>
      <c r="G142" s="96"/>
      <c r="H142" s="96"/>
      <c r="I142" s="354"/>
      <c r="J142" s="101"/>
      <c r="K142" s="148"/>
      <c r="L142" s="419" t="s">
        <v>1442</v>
      </c>
    </row>
    <row r="143" spans="1:12" ht="21">
      <c r="A143" s="78"/>
      <c r="B143" s="149" t="s">
        <v>161</v>
      </c>
      <c r="C143" s="80" t="s">
        <v>175</v>
      </c>
      <c r="D143" s="80" t="s">
        <v>161</v>
      </c>
      <c r="E143" s="96"/>
      <c r="F143" s="96"/>
      <c r="G143" s="96"/>
      <c r="H143" s="96"/>
      <c r="I143" s="354"/>
      <c r="J143" s="101"/>
      <c r="K143" s="148"/>
      <c r="L143" s="419" t="s">
        <v>1443</v>
      </c>
    </row>
    <row r="144" spans="1:12" ht="21">
      <c r="A144" s="78"/>
      <c r="B144" s="149" t="s">
        <v>1438</v>
      </c>
      <c r="C144" s="121"/>
      <c r="D144" s="80" t="s">
        <v>1439</v>
      </c>
      <c r="E144" s="96">
        <v>50000</v>
      </c>
      <c r="F144" s="96">
        <v>50000</v>
      </c>
      <c r="G144" s="96">
        <v>50000</v>
      </c>
      <c r="H144" s="96">
        <v>50000</v>
      </c>
      <c r="I144" s="96">
        <v>50000</v>
      </c>
      <c r="J144" s="101"/>
      <c r="K144" s="148"/>
      <c r="L144" s="148" t="s">
        <v>259</v>
      </c>
    </row>
    <row r="145" spans="1:12" ht="21">
      <c r="A145" s="78"/>
      <c r="B145" s="149"/>
      <c r="C145" s="121"/>
      <c r="D145" s="80"/>
      <c r="E145" s="644" t="s">
        <v>33</v>
      </c>
      <c r="F145" s="644" t="s">
        <v>33</v>
      </c>
      <c r="G145" s="644" t="s">
        <v>33</v>
      </c>
      <c r="H145" s="644" t="s">
        <v>33</v>
      </c>
      <c r="I145" s="644" t="s">
        <v>33</v>
      </c>
      <c r="J145" s="101"/>
      <c r="K145" s="148"/>
      <c r="L145" s="148"/>
    </row>
    <row r="146" spans="1:12" ht="21">
      <c r="A146" s="78"/>
      <c r="B146" s="149"/>
      <c r="C146" s="121"/>
      <c r="D146" s="80" t="s">
        <v>1440</v>
      </c>
      <c r="E146" s="96">
        <v>10000</v>
      </c>
      <c r="F146" s="96">
        <v>10000</v>
      </c>
      <c r="G146" s="96">
        <v>10000</v>
      </c>
      <c r="H146" s="96">
        <v>10000</v>
      </c>
      <c r="I146" s="96">
        <v>10000</v>
      </c>
      <c r="J146" s="101"/>
      <c r="K146" s="148"/>
      <c r="L146" s="148"/>
    </row>
    <row r="147" spans="1:12" ht="21">
      <c r="A147" s="78"/>
      <c r="B147" s="149"/>
      <c r="C147" s="121"/>
      <c r="D147" s="80" t="s">
        <v>1441</v>
      </c>
      <c r="E147" s="96" t="s">
        <v>33</v>
      </c>
      <c r="F147" s="96" t="s">
        <v>33</v>
      </c>
      <c r="G147" s="96" t="s">
        <v>33</v>
      </c>
      <c r="H147" s="96" t="s">
        <v>33</v>
      </c>
      <c r="I147" s="96" t="s">
        <v>33</v>
      </c>
      <c r="J147" s="101"/>
      <c r="K147" s="148"/>
      <c r="L147" s="148"/>
    </row>
    <row r="148" spans="1:12" ht="21">
      <c r="A148" s="78"/>
      <c r="B148" s="149"/>
      <c r="C148" s="121"/>
      <c r="D148" s="225" t="s">
        <v>1620</v>
      </c>
      <c r="E148" s="96">
        <v>10000</v>
      </c>
      <c r="F148" s="96">
        <v>10000</v>
      </c>
      <c r="G148" s="96">
        <v>10000</v>
      </c>
      <c r="H148" s="96">
        <v>10000</v>
      </c>
      <c r="I148" s="96">
        <v>10000</v>
      </c>
      <c r="J148" s="101"/>
      <c r="K148" s="148"/>
      <c r="L148" s="148"/>
    </row>
    <row r="149" spans="1:12" ht="21">
      <c r="A149" s="78"/>
      <c r="B149" s="149"/>
      <c r="C149" s="121"/>
      <c r="D149" s="80"/>
      <c r="E149" s="96" t="s">
        <v>33</v>
      </c>
      <c r="F149" s="96" t="s">
        <v>33</v>
      </c>
      <c r="G149" s="96" t="s">
        <v>33</v>
      </c>
      <c r="H149" s="96" t="s">
        <v>33</v>
      </c>
      <c r="I149" s="96" t="s">
        <v>33</v>
      </c>
      <c r="J149" s="101"/>
      <c r="K149" s="148"/>
      <c r="L149" s="148"/>
    </row>
    <row r="150" spans="1:12" ht="21">
      <c r="A150" s="81"/>
      <c r="B150" s="152"/>
      <c r="C150" s="124"/>
      <c r="D150" s="138"/>
      <c r="E150" s="666"/>
      <c r="F150" s="666"/>
      <c r="G150" s="666"/>
      <c r="H150" s="666"/>
      <c r="I150" s="666"/>
      <c r="J150" s="194"/>
      <c r="K150" s="125"/>
      <c r="L150" s="558"/>
    </row>
    <row r="151" spans="1:12" ht="21">
      <c r="A151" s="76">
        <f>A140+1</f>
        <v>26</v>
      </c>
      <c r="B151" s="104" t="s">
        <v>169</v>
      </c>
      <c r="C151" s="104" t="s">
        <v>176</v>
      </c>
      <c r="D151" s="104" t="s">
        <v>169</v>
      </c>
      <c r="E151" s="94">
        <v>10000</v>
      </c>
      <c r="F151" s="94">
        <v>10000</v>
      </c>
      <c r="G151" s="94">
        <v>10000</v>
      </c>
      <c r="H151" s="94">
        <v>10000</v>
      </c>
      <c r="I151" s="94">
        <v>10000</v>
      </c>
      <c r="J151" s="491" t="s">
        <v>41</v>
      </c>
      <c r="K151" s="635" t="s">
        <v>63</v>
      </c>
      <c r="L151" s="638" t="s">
        <v>154</v>
      </c>
    </row>
    <row r="152" spans="1:12" ht="21">
      <c r="A152" s="78"/>
      <c r="B152" s="121" t="s">
        <v>112</v>
      </c>
      <c r="C152" s="121" t="s">
        <v>177</v>
      </c>
      <c r="D152" s="121" t="s">
        <v>112</v>
      </c>
      <c r="E152" s="96" t="s">
        <v>33</v>
      </c>
      <c r="F152" s="96" t="s">
        <v>33</v>
      </c>
      <c r="G152" s="96" t="s">
        <v>33</v>
      </c>
      <c r="H152" s="96" t="s">
        <v>33</v>
      </c>
      <c r="I152" s="96" t="s">
        <v>33</v>
      </c>
      <c r="J152" s="642"/>
      <c r="K152" s="636" t="s">
        <v>67</v>
      </c>
      <c r="L152" s="639" t="s">
        <v>34</v>
      </c>
    </row>
    <row r="153" spans="1:12" ht="21">
      <c r="A153" s="78"/>
      <c r="B153" s="121" t="s">
        <v>170</v>
      </c>
      <c r="C153" s="121" t="s">
        <v>178</v>
      </c>
      <c r="D153" s="121" t="s">
        <v>170</v>
      </c>
      <c r="E153" s="96"/>
      <c r="F153" s="96"/>
      <c r="G153" s="96"/>
      <c r="H153" s="96"/>
      <c r="I153" s="615"/>
      <c r="J153" s="642"/>
      <c r="K153" s="636" t="s">
        <v>69</v>
      </c>
      <c r="L153" s="154"/>
    </row>
    <row r="154" spans="1:12" ht="21">
      <c r="A154" s="78"/>
      <c r="B154" s="121" t="s">
        <v>171</v>
      </c>
      <c r="C154" s="121" t="s">
        <v>179</v>
      </c>
      <c r="D154" s="121" t="s">
        <v>171</v>
      </c>
      <c r="E154" s="96"/>
      <c r="F154" s="96"/>
      <c r="G154" s="96"/>
      <c r="H154" s="96"/>
      <c r="I154" s="615"/>
      <c r="J154" s="642"/>
      <c r="K154" s="636"/>
      <c r="L154" s="154"/>
    </row>
    <row r="155" spans="1:12" ht="21">
      <c r="A155" s="76">
        <f>A151+1</f>
        <v>27</v>
      </c>
      <c r="B155" s="104" t="s">
        <v>169</v>
      </c>
      <c r="C155" s="104" t="s">
        <v>176</v>
      </c>
      <c r="D155" s="104" t="s">
        <v>169</v>
      </c>
      <c r="E155" s="94">
        <v>10000</v>
      </c>
      <c r="F155" s="94">
        <v>10000</v>
      </c>
      <c r="G155" s="94">
        <v>10000</v>
      </c>
      <c r="H155" s="94">
        <v>10000</v>
      </c>
      <c r="I155" s="94">
        <v>10000</v>
      </c>
      <c r="J155" s="491" t="s">
        <v>41</v>
      </c>
      <c r="K155" s="635" t="s">
        <v>63</v>
      </c>
      <c r="L155" s="638" t="s">
        <v>154</v>
      </c>
    </row>
    <row r="156" spans="1:12" ht="21">
      <c r="A156" s="78"/>
      <c r="B156" s="645" t="s">
        <v>1361</v>
      </c>
      <c r="C156" s="121" t="s">
        <v>177</v>
      </c>
      <c r="D156" s="121" t="s">
        <v>112</v>
      </c>
      <c r="E156" s="96" t="s">
        <v>33</v>
      </c>
      <c r="F156" s="96" t="s">
        <v>33</v>
      </c>
      <c r="G156" s="96" t="s">
        <v>33</v>
      </c>
      <c r="H156" s="96" t="s">
        <v>33</v>
      </c>
      <c r="I156" s="96" t="s">
        <v>33</v>
      </c>
      <c r="J156" s="642"/>
      <c r="K156" s="636" t="s">
        <v>67</v>
      </c>
      <c r="L156" s="639" t="s">
        <v>34</v>
      </c>
    </row>
    <row r="157" spans="1:12" ht="21">
      <c r="A157" s="78"/>
      <c r="B157" s="121" t="s">
        <v>1362</v>
      </c>
      <c r="C157" s="121" t="s">
        <v>178</v>
      </c>
      <c r="D157" s="121" t="s">
        <v>170</v>
      </c>
      <c r="E157" s="96"/>
      <c r="F157" s="96"/>
      <c r="G157" s="96"/>
      <c r="H157" s="96"/>
      <c r="I157" s="615"/>
      <c r="J157" s="642"/>
      <c r="K157" s="636" t="s">
        <v>69</v>
      </c>
      <c r="L157" s="154"/>
    </row>
    <row r="158" spans="1:12" ht="21">
      <c r="A158" s="78"/>
      <c r="B158" s="121"/>
      <c r="C158" s="121" t="s">
        <v>179</v>
      </c>
      <c r="D158" s="121" t="s">
        <v>171</v>
      </c>
      <c r="E158" s="96"/>
      <c r="F158" s="96"/>
      <c r="G158" s="96"/>
      <c r="H158" s="96"/>
      <c r="I158" s="615"/>
      <c r="J158" s="642"/>
      <c r="K158" s="636"/>
      <c r="L158" s="154"/>
    </row>
    <row r="159" spans="1:12" s="144" customFormat="1" ht="21">
      <c r="A159" s="76">
        <f>A155+1</f>
        <v>28</v>
      </c>
      <c r="B159" s="135" t="s">
        <v>1384</v>
      </c>
      <c r="C159" s="77" t="s">
        <v>1385</v>
      </c>
      <c r="D159" s="77" t="s">
        <v>1387</v>
      </c>
      <c r="E159" s="94">
        <v>10000</v>
      </c>
      <c r="F159" s="94">
        <v>10000</v>
      </c>
      <c r="G159" s="94">
        <v>10000</v>
      </c>
      <c r="H159" s="94">
        <v>10000</v>
      </c>
      <c r="I159" s="94">
        <v>10000</v>
      </c>
      <c r="J159" s="106" t="s">
        <v>41</v>
      </c>
      <c r="K159" s="364" t="s">
        <v>1429</v>
      </c>
      <c r="L159" s="416" t="s">
        <v>1389</v>
      </c>
    </row>
    <row r="160" spans="1:12" s="144" customFormat="1" ht="21">
      <c r="A160" s="78"/>
      <c r="B160" s="80"/>
      <c r="C160" s="144" t="s">
        <v>1386</v>
      </c>
      <c r="D160" s="79" t="s">
        <v>1388</v>
      </c>
      <c r="E160" s="96" t="s">
        <v>33</v>
      </c>
      <c r="F160" s="96" t="s">
        <v>33</v>
      </c>
      <c r="G160" s="96" t="s">
        <v>33</v>
      </c>
      <c r="H160" s="96" t="s">
        <v>33</v>
      </c>
      <c r="I160" s="96" t="s">
        <v>33</v>
      </c>
      <c r="J160" s="101"/>
      <c r="K160" s="148" t="s">
        <v>734</v>
      </c>
      <c r="L160" s="419" t="s">
        <v>991</v>
      </c>
    </row>
    <row r="161" spans="1:12" s="144" customFormat="1" ht="21">
      <c r="A161" s="81"/>
      <c r="B161" s="138"/>
      <c r="C161" s="138"/>
      <c r="D161" s="138"/>
      <c r="E161" s="678">
        <f>E159+E155+E151+E148+E146+E144+E140</f>
        <v>125000</v>
      </c>
      <c r="F161" s="678">
        <f>F159+F155+F151+F148+F146+F144+F140</f>
        <v>125000</v>
      </c>
      <c r="G161" s="678">
        <f>G159+G155+G151+G148+G146+G144+G140</f>
        <v>125000</v>
      </c>
      <c r="H161" s="678">
        <f>H159+H155+H151+H148+H146+H144+H140</f>
        <v>125000</v>
      </c>
      <c r="I161" s="678">
        <f>I159+I155+I151+I148+I146+I144+I140</f>
        <v>125000</v>
      </c>
      <c r="J161" s="194"/>
      <c r="K161" s="125"/>
      <c r="L161" s="558"/>
    </row>
    <row r="162" spans="1:12" s="144" customFormat="1" ht="21">
      <c r="A162" s="729">
        <f>A139+1</f>
        <v>69</v>
      </c>
      <c r="B162" s="729"/>
      <c r="C162" s="729"/>
      <c r="D162" s="729"/>
      <c r="E162" s="729"/>
      <c r="F162" s="729"/>
      <c r="G162" s="729"/>
      <c r="H162" s="729"/>
      <c r="I162" s="729"/>
      <c r="J162" s="729"/>
      <c r="K162" s="729"/>
      <c r="L162" s="729"/>
    </row>
    <row r="163" spans="1:12" s="144" customFormat="1" ht="21">
      <c r="A163" s="76">
        <f>A159+1</f>
        <v>29</v>
      </c>
      <c r="B163" s="135" t="s">
        <v>1390</v>
      </c>
      <c r="C163" s="77" t="s">
        <v>1391</v>
      </c>
      <c r="D163" s="77" t="s">
        <v>1392</v>
      </c>
      <c r="E163" s="94">
        <v>10000</v>
      </c>
      <c r="F163" s="94">
        <v>10000</v>
      </c>
      <c r="G163" s="94">
        <v>10000</v>
      </c>
      <c r="H163" s="94">
        <v>10000</v>
      </c>
      <c r="I163" s="94">
        <v>10000</v>
      </c>
      <c r="J163" s="106" t="s">
        <v>41</v>
      </c>
      <c r="K163" s="364" t="s">
        <v>1430</v>
      </c>
      <c r="L163" s="416" t="s">
        <v>1389</v>
      </c>
    </row>
    <row r="164" spans="1:12" s="144" customFormat="1" ht="21">
      <c r="A164" s="78"/>
      <c r="B164" s="80"/>
      <c r="D164" s="79" t="s">
        <v>1393</v>
      </c>
      <c r="E164" s="96" t="s">
        <v>33</v>
      </c>
      <c r="F164" s="96" t="s">
        <v>33</v>
      </c>
      <c r="G164" s="96" t="s">
        <v>33</v>
      </c>
      <c r="H164" s="96" t="s">
        <v>33</v>
      </c>
      <c r="I164" s="96" t="s">
        <v>33</v>
      </c>
      <c r="J164" s="101"/>
      <c r="K164" s="148"/>
      <c r="L164" s="419" t="s">
        <v>991</v>
      </c>
    </row>
    <row r="165" spans="1:12" s="144" customFormat="1" ht="21">
      <c r="A165" s="78"/>
      <c r="B165" s="80"/>
      <c r="D165" s="80" t="s">
        <v>1394</v>
      </c>
      <c r="E165" s="96"/>
      <c r="F165" s="96"/>
      <c r="G165" s="96"/>
      <c r="H165" s="96"/>
      <c r="I165" s="96"/>
      <c r="J165" s="101"/>
      <c r="K165" s="148"/>
      <c r="L165" s="419"/>
    </row>
    <row r="166" spans="1:12" s="144" customFormat="1" ht="21">
      <c r="A166" s="81"/>
      <c r="B166" s="138"/>
      <c r="C166" s="138"/>
      <c r="D166" s="138" t="s">
        <v>1395</v>
      </c>
      <c r="E166" s="98"/>
      <c r="F166" s="98"/>
      <c r="G166" s="98"/>
      <c r="H166" s="98"/>
      <c r="I166" s="98"/>
      <c r="J166" s="194"/>
      <c r="K166" s="125"/>
      <c r="L166" s="558"/>
    </row>
    <row r="167" spans="1:12" s="144" customFormat="1" ht="21">
      <c r="A167" s="76">
        <f>A163+1</f>
        <v>30</v>
      </c>
      <c r="B167" s="135" t="s">
        <v>1396</v>
      </c>
      <c r="C167" s="77" t="s">
        <v>1398</v>
      </c>
      <c r="D167" s="77" t="s">
        <v>1399</v>
      </c>
      <c r="E167" s="94">
        <v>10000</v>
      </c>
      <c r="F167" s="94">
        <v>10000</v>
      </c>
      <c r="G167" s="94">
        <v>10000</v>
      </c>
      <c r="H167" s="94">
        <v>10000</v>
      </c>
      <c r="I167" s="94">
        <v>10000</v>
      </c>
      <c r="J167" s="106" t="s">
        <v>41</v>
      </c>
      <c r="K167" s="364" t="s">
        <v>1431</v>
      </c>
      <c r="L167" s="416" t="s">
        <v>1403</v>
      </c>
    </row>
    <row r="168" spans="1:12" s="144" customFormat="1" ht="21">
      <c r="A168" s="78"/>
      <c r="B168" s="80" t="s">
        <v>1397</v>
      </c>
      <c r="D168" s="79" t="s">
        <v>1400</v>
      </c>
      <c r="E168" s="96" t="s">
        <v>33</v>
      </c>
      <c r="F168" s="96" t="s">
        <v>33</v>
      </c>
      <c r="G168" s="96" t="s">
        <v>33</v>
      </c>
      <c r="H168" s="96" t="s">
        <v>33</v>
      </c>
      <c r="I168" s="96" t="s">
        <v>33</v>
      </c>
      <c r="J168" s="101"/>
      <c r="K168" s="148" t="s">
        <v>1432</v>
      </c>
      <c r="L168" s="419" t="s">
        <v>1404</v>
      </c>
    </row>
    <row r="169" spans="1:12" s="144" customFormat="1" ht="21">
      <c r="A169" s="78"/>
      <c r="B169" s="80"/>
      <c r="D169" s="80" t="s">
        <v>1401</v>
      </c>
      <c r="E169" s="96"/>
      <c r="F169" s="96"/>
      <c r="G169" s="96"/>
      <c r="H169" s="96"/>
      <c r="I169" s="96"/>
      <c r="J169" s="101"/>
      <c r="K169" s="148"/>
      <c r="L169" s="419"/>
    </row>
    <row r="170" spans="1:12" s="144" customFormat="1" ht="21">
      <c r="A170" s="81"/>
      <c r="B170" s="138"/>
      <c r="C170" s="138"/>
      <c r="D170" s="138" t="s">
        <v>1402</v>
      </c>
      <c r="E170" s="98"/>
      <c r="F170" s="98"/>
      <c r="G170" s="98"/>
      <c r="H170" s="98"/>
      <c r="I170" s="98"/>
      <c r="J170" s="194"/>
      <c r="K170" s="125"/>
      <c r="L170" s="558"/>
    </row>
    <row r="171" spans="1:12" s="144" customFormat="1" ht="21">
      <c r="A171" s="76">
        <f>A167+1</f>
        <v>31</v>
      </c>
      <c r="B171" s="135" t="s">
        <v>1410</v>
      </c>
      <c r="C171" s="77" t="s">
        <v>1412</v>
      </c>
      <c r="D171" s="77" t="s">
        <v>1413</v>
      </c>
      <c r="E171" s="94">
        <v>10000</v>
      </c>
      <c r="F171" s="94">
        <v>10000</v>
      </c>
      <c r="G171" s="94">
        <v>10000</v>
      </c>
      <c r="H171" s="94">
        <v>10000</v>
      </c>
      <c r="I171" s="94">
        <v>10000</v>
      </c>
      <c r="J171" s="106" t="s">
        <v>41</v>
      </c>
      <c r="K171" s="364" t="s">
        <v>1433</v>
      </c>
      <c r="L171" s="416" t="s">
        <v>1403</v>
      </c>
    </row>
    <row r="172" spans="1:12" s="144" customFormat="1" ht="21">
      <c r="A172" s="78"/>
      <c r="B172" s="80" t="s">
        <v>1411</v>
      </c>
      <c r="D172" s="79"/>
      <c r="E172" s="96" t="s">
        <v>33</v>
      </c>
      <c r="F172" s="96" t="s">
        <v>33</v>
      </c>
      <c r="G172" s="96" t="s">
        <v>33</v>
      </c>
      <c r="H172" s="96" t="s">
        <v>33</v>
      </c>
      <c r="I172" s="96" t="s">
        <v>33</v>
      </c>
      <c r="J172" s="101"/>
      <c r="K172" s="148" t="s">
        <v>1434</v>
      </c>
      <c r="L172" s="419" t="s">
        <v>1404</v>
      </c>
    </row>
    <row r="173" spans="1:12" s="144" customFormat="1" ht="21">
      <c r="A173" s="81"/>
      <c r="B173" s="138"/>
      <c r="C173" s="145"/>
      <c r="D173" s="138"/>
      <c r="E173" s="98"/>
      <c r="F173" s="98"/>
      <c r="G173" s="98"/>
      <c r="H173" s="98"/>
      <c r="I173" s="98"/>
      <c r="J173" s="194"/>
      <c r="K173" s="125"/>
      <c r="L173" s="558"/>
    </row>
    <row r="174" spans="1:12" s="144" customFormat="1" ht="21">
      <c r="A174" s="76">
        <f>A171+1</f>
        <v>32</v>
      </c>
      <c r="B174" s="135" t="s">
        <v>1414</v>
      </c>
      <c r="C174" s="77" t="s">
        <v>1416</v>
      </c>
      <c r="D174" s="77" t="s">
        <v>1417</v>
      </c>
      <c r="E174" s="94">
        <v>10000</v>
      </c>
      <c r="F174" s="94">
        <v>10000</v>
      </c>
      <c r="G174" s="94">
        <v>10000</v>
      </c>
      <c r="H174" s="94">
        <v>10000</v>
      </c>
      <c r="I174" s="94">
        <v>10000</v>
      </c>
      <c r="J174" s="106" t="s">
        <v>41</v>
      </c>
      <c r="K174" s="364" t="s">
        <v>1435</v>
      </c>
      <c r="L174" s="416" t="s">
        <v>54</v>
      </c>
    </row>
    <row r="175" spans="1:12" s="144" customFormat="1" ht="21">
      <c r="A175" s="78"/>
      <c r="B175" s="80" t="s">
        <v>1415</v>
      </c>
      <c r="C175" s="144" t="s">
        <v>1444</v>
      </c>
      <c r="D175" s="79"/>
      <c r="E175" s="629" t="s">
        <v>33</v>
      </c>
      <c r="F175" s="629" t="s">
        <v>33</v>
      </c>
      <c r="G175" s="629" t="s">
        <v>33</v>
      </c>
      <c r="H175" s="629" t="s">
        <v>33</v>
      </c>
      <c r="I175" s="629" t="s">
        <v>33</v>
      </c>
      <c r="J175" s="101"/>
      <c r="K175" s="148"/>
      <c r="L175" s="419"/>
    </row>
    <row r="176" spans="1:12" s="144" customFormat="1" ht="21">
      <c r="A176" s="81"/>
      <c r="B176" s="138"/>
      <c r="C176" s="138"/>
      <c r="D176" s="138"/>
      <c r="E176" s="98"/>
      <c r="F176" s="98"/>
      <c r="G176" s="98"/>
      <c r="H176" s="98"/>
      <c r="I176" s="98"/>
      <c r="J176" s="194"/>
      <c r="K176" s="125"/>
      <c r="L176" s="558"/>
    </row>
    <row r="177" spans="1:12" s="144" customFormat="1" ht="21">
      <c r="A177" s="76">
        <f>A174+1</f>
        <v>33</v>
      </c>
      <c r="B177" s="417" t="s">
        <v>1494</v>
      </c>
      <c r="C177" s="77" t="s">
        <v>1425</v>
      </c>
      <c r="D177" s="77" t="s">
        <v>1427</v>
      </c>
      <c r="E177" s="646">
        <v>50000</v>
      </c>
      <c r="F177" s="106">
        <v>50000</v>
      </c>
      <c r="G177" s="106">
        <v>50000</v>
      </c>
      <c r="H177" s="106">
        <v>50000</v>
      </c>
      <c r="I177" s="106">
        <v>50000</v>
      </c>
      <c r="J177" s="76" t="s">
        <v>41</v>
      </c>
      <c r="K177" s="364" t="s">
        <v>1492</v>
      </c>
      <c r="L177" s="416" t="s">
        <v>990</v>
      </c>
    </row>
    <row r="178" spans="1:12" s="144" customFormat="1" ht="21">
      <c r="A178" s="78"/>
      <c r="B178" s="418" t="s">
        <v>1489</v>
      </c>
      <c r="C178" s="102" t="s">
        <v>1426</v>
      </c>
      <c r="D178" s="79" t="s">
        <v>1428</v>
      </c>
      <c r="E178" s="629" t="s">
        <v>33</v>
      </c>
      <c r="F178" s="96" t="s">
        <v>33</v>
      </c>
      <c r="G178" s="629" t="s">
        <v>33</v>
      </c>
      <c r="H178" s="96" t="s">
        <v>33</v>
      </c>
      <c r="I178" s="96" t="s">
        <v>33</v>
      </c>
      <c r="J178" s="78"/>
      <c r="K178" s="148" t="s">
        <v>1493</v>
      </c>
      <c r="L178" s="78" t="s">
        <v>991</v>
      </c>
    </row>
    <row r="179" spans="1:12" s="144" customFormat="1" ht="21">
      <c r="A179" s="78"/>
      <c r="B179" s="418" t="s">
        <v>1490</v>
      </c>
      <c r="C179" s="78"/>
      <c r="D179" s="358"/>
      <c r="E179" s="647"/>
      <c r="F179" s="78"/>
      <c r="G179" s="78"/>
      <c r="H179" s="78"/>
      <c r="I179" s="78"/>
      <c r="J179" s="78"/>
      <c r="K179" s="78"/>
      <c r="L179" s="78"/>
    </row>
    <row r="180" spans="1:12" s="144" customFormat="1" ht="21">
      <c r="A180" s="81"/>
      <c r="B180" s="648" t="s">
        <v>1491</v>
      </c>
      <c r="C180" s="81"/>
      <c r="D180" s="420"/>
      <c r="E180" s="423"/>
      <c r="F180" s="81"/>
      <c r="G180" s="81"/>
      <c r="H180" s="81"/>
      <c r="I180" s="81"/>
      <c r="J180" s="81"/>
      <c r="K180" s="81"/>
      <c r="L180" s="81"/>
    </row>
    <row r="181" spans="1:12" s="144" customFormat="1" ht="21">
      <c r="A181" s="76">
        <f>A177+1</f>
        <v>34</v>
      </c>
      <c r="B181" s="649" t="s">
        <v>1495</v>
      </c>
      <c r="C181" s="76" t="s">
        <v>1497</v>
      </c>
      <c r="D181" s="417" t="s">
        <v>1498</v>
      </c>
      <c r="E181" s="106">
        <v>100000</v>
      </c>
      <c r="F181" s="106">
        <v>100000</v>
      </c>
      <c r="G181" s="106">
        <v>100000</v>
      </c>
      <c r="H181" s="106">
        <v>100000</v>
      </c>
      <c r="I181" s="106">
        <v>100000</v>
      </c>
      <c r="J181" s="76" t="s">
        <v>41</v>
      </c>
      <c r="K181" s="364" t="s">
        <v>1436</v>
      </c>
      <c r="L181" s="416" t="s">
        <v>990</v>
      </c>
    </row>
    <row r="182" spans="1:12" s="144" customFormat="1" ht="21">
      <c r="A182" s="78"/>
      <c r="B182" s="418" t="s">
        <v>1496</v>
      </c>
      <c r="C182" s="79" t="s">
        <v>1388</v>
      </c>
      <c r="D182" s="418" t="s">
        <v>1388</v>
      </c>
      <c r="E182" s="629" t="s">
        <v>33</v>
      </c>
      <c r="F182" s="96" t="s">
        <v>33</v>
      </c>
      <c r="G182" s="629" t="s">
        <v>33</v>
      </c>
      <c r="H182" s="96" t="s">
        <v>33</v>
      </c>
      <c r="I182" s="96" t="s">
        <v>33</v>
      </c>
      <c r="J182" s="78"/>
      <c r="K182" s="148" t="s">
        <v>1437</v>
      </c>
      <c r="L182" s="78" t="s">
        <v>991</v>
      </c>
    </row>
    <row r="183" spans="1:12" s="144" customFormat="1" ht="21">
      <c r="A183" s="81"/>
      <c r="B183" s="665"/>
      <c r="C183" s="81"/>
      <c r="D183" s="665"/>
      <c r="E183" s="677">
        <f>E181+E177+E174+E171+E167+E163</f>
        <v>190000</v>
      </c>
      <c r="F183" s="677">
        <f>F181+F177+F174+F171+F167+F163</f>
        <v>190000</v>
      </c>
      <c r="G183" s="677">
        <f>G181+G177+G174+G171+G167+G163</f>
        <v>190000</v>
      </c>
      <c r="H183" s="677">
        <f>H181+H177+H174+H171+H167+H163</f>
        <v>190000</v>
      </c>
      <c r="I183" s="677">
        <f>I181+I177+I174+I171+I167+I163</f>
        <v>190000</v>
      </c>
      <c r="J183" s="81"/>
      <c r="K183" s="81"/>
      <c r="L183" s="81"/>
    </row>
    <row r="184" spans="1:12" s="144" customFormat="1" ht="21">
      <c r="A184" s="729"/>
      <c r="B184" s="729"/>
      <c r="C184" s="729"/>
      <c r="D184" s="729"/>
      <c r="E184" s="729"/>
      <c r="F184" s="729"/>
      <c r="G184" s="729"/>
      <c r="H184" s="729"/>
      <c r="I184" s="729"/>
      <c r="J184" s="729"/>
      <c r="K184" s="729"/>
      <c r="L184" s="729"/>
    </row>
    <row r="185" spans="1:12" s="144" customFormat="1" ht="21">
      <c r="A185" s="729">
        <f>A162+1</f>
        <v>70</v>
      </c>
      <c r="B185" s="729"/>
      <c r="C185" s="729"/>
      <c r="D185" s="729"/>
      <c r="E185" s="729"/>
      <c r="F185" s="729"/>
      <c r="G185" s="729"/>
      <c r="H185" s="729"/>
      <c r="I185" s="729"/>
      <c r="J185" s="729"/>
      <c r="K185" s="729"/>
      <c r="L185" s="729"/>
    </row>
    <row r="186" spans="1:12" s="144" customFormat="1" ht="21">
      <c r="A186" s="76">
        <f>A181+1</f>
        <v>35</v>
      </c>
      <c r="B186" s="135" t="s">
        <v>1423</v>
      </c>
      <c r="C186" s="77" t="s">
        <v>1425</v>
      </c>
      <c r="D186" s="77" t="s">
        <v>1427</v>
      </c>
      <c r="E186" s="94">
        <v>10000</v>
      </c>
      <c r="F186" s="94">
        <v>10000</v>
      </c>
      <c r="G186" s="94">
        <v>120000</v>
      </c>
      <c r="H186" s="94">
        <v>120000</v>
      </c>
      <c r="I186" s="94">
        <v>120000</v>
      </c>
      <c r="J186" s="106" t="s">
        <v>41</v>
      </c>
      <c r="K186" s="364" t="s">
        <v>1436</v>
      </c>
      <c r="L186" s="416" t="s">
        <v>990</v>
      </c>
    </row>
    <row r="187" spans="1:12" s="144" customFormat="1" ht="21">
      <c r="A187" s="78"/>
      <c r="B187" s="80" t="s">
        <v>1424</v>
      </c>
      <c r="C187" s="144" t="s">
        <v>1426</v>
      </c>
      <c r="D187" s="79" t="s">
        <v>1428</v>
      </c>
      <c r="E187" s="96" t="s">
        <v>33</v>
      </c>
      <c r="F187" s="96" t="s">
        <v>33</v>
      </c>
      <c r="G187" s="629" t="s">
        <v>33</v>
      </c>
      <c r="H187" s="96" t="s">
        <v>33</v>
      </c>
      <c r="I187" s="96" t="s">
        <v>33</v>
      </c>
      <c r="J187" s="101"/>
      <c r="K187" s="148" t="s">
        <v>1437</v>
      </c>
      <c r="L187" s="419" t="s">
        <v>991</v>
      </c>
    </row>
    <row r="188" spans="1:12" s="144" customFormat="1" ht="21">
      <c r="A188" s="78"/>
      <c r="B188" s="80"/>
      <c r="D188" s="80"/>
      <c r="E188" s="96"/>
      <c r="F188" s="96"/>
      <c r="G188" s="96"/>
      <c r="H188" s="96"/>
      <c r="I188" s="96"/>
      <c r="J188" s="101"/>
      <c r="K188" s="148"/>
      <c r="L188" s="419"/>
    </row>
    <row r="189" spans="1:12" s="144" customFormat="1" ht="21">
      <c r="A189" s="81"/>
      <c r="B189" s="138"/>
      <c r="C189" s="138"/>
      <c r="D189" s="138"/>
      <c r="E189" s="98"/>
      <c r="F189" s="98"/>
      <c r="G189" s="98"/>
      <c r="H189" s="98"/>
      <c r="I189" s="98"/>
      <c r="J189" s="194"/>
      <c r="K189" s="125"/>
      <c r="L189" s="558"/>
    </row>
    <row r="190" spans="1:12" ht="21">
      <c r="A190" s="737" t="s">
        <v>1354</v>
      </c>
      <c r="B190" s="721"/>
      <c r="C190" s="721"/>
      <c r="D190" s="721"/>
      <c r="E190" s="138">
        <f>A186</f>
        <v>35</v>
      </c>
      <c r="F190" s="138">
        <f>A186</f>
        <v>35</v>
      </c>
      <c r="G190" s="138">
        <f>A186</f>
        <v>35</v>
      </c>
      <c r="H190" s="138">
        <f>A186</f>
        <v>35</v>
      </c>
      <c r="I190" s="138">
        <f>A186</f>
        <v>35</v>
      </c>
      <c r="J190" s="194"/>
      <c r="K190" s="650">
        <f>I190+H190+G190+F190+E190</f>
        <v>175</v>
      </c>
      <c r="L190" s="124"/>
    </row>
    <row r="191" spans="1:12" ht="21">
      <c r="A191" s="738" t="s">
        <v>1355</v>
      </c>
      <c r="B191" s="739"/>
      <c r="C191" s="739"/>
      <c r="D191" s="739"/>
      <c r="E191" s="651">
        <f>E186+E183+E161+E138+E115+E92+E69+E45+E23</f>
        <v>4039000</v>
      </c>
      <c r="F191" s="651">
        <f>F186+F183+F161+F138+F115+F92+F69+F45+F23</f>
        <v>4039000</v>
      </c>
      <c r="G191" s="651">
        <f>G186+G183+G161+G138+G115+G92+G69+G45+G23</f>
        <v>4149000</v>
      </c>
      <c r="H191" s="651">
        <f>H186+H183+H161+H138+H115+H92+H69+H45+H23</f>
        <v>4179000</v>
      </c>
      <c r="I191" s="651">
        <f>I186+I183+I161+I138+I115+I92+I69+I45+I23</f>
        <v>4179000</v>
      </c>
      <c r="J191" s="166"/>
      <c r="K191" s="652">
        <f>SUM(E191:J191)</f>
        <v>20585000</v>
      </c>
      <c r="L191" s="166"/>
    </row>
    <row r="194" spans="4:11" ht="21">
      <c r="D194" s="144"/>
      <c r="E194" s="653"/>
      <c r="F194" s="653"/>
      <c r="G194" s="653"/>
      <c r="H194" s="653"/>
      <c r="I194" s="653"/>
      <c r="J194" s="144"/>
      <c r="K194" s="144"/>
    </row>
    <row r="228" ht="21">
      <c r="E228" s="654"/>
    </row>
    <row r="331" spans="8:9" ht="21">
      <c r="H331" s="602"/>
      <c r="I331" s="602"/>
    </row>
  </sheetData>
  <sheetProtection/>
  <mergeCells count="18">
    <mergeCell ref="A10:L10"/>
    <mergeCell ref="A2:M2"/>
    <mergeCell ref="A184:L184"/>
    <mergeCell ref="A162:L162"/>
    <mergeCell ref="A185:L185"/>
    <mergeCell ref="A93:L93"/>
    <mergeCell ref="A116:L116"/>
    <mergeCell ref="A139:L139"/>
    <mergeCell ref="E11:I11"/>
    <mergeCell ref="A70:L70"/>
    <mergeCell ref="A190:D190"/>
    <mergeCell ref="A191:D191"/>
    <mergeCell ref="A1:L1"/>
    <mergeCell ref="A24:L24"/>
    <mergeCell ref="A47:L47"/>
    <mergeCell ref="A3:L3"/>
    <mergeCell ref="A4:L4"/>
    <mergeCell ref="A9:L9"/>
  </mergeCells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.57421875" style="114" customWidth="1"/>
    <col min="2" max="2" width="28.7109375" style="114" customWidth="1"/>
    <col min="3" max="3" width="15.7109375" style="114" customWidth="1"/>
    <col min="4" max="4" width="23.8515625" style="114" customWidth="1"/>
    <col min="5" max="5" width="7.421875" style="114" customWidth="1"/>
    <col min="6" max="6" width="7.28125" style="114" customWidth="1"/>
    <col min="7" max="7" width="10.140625" style="114" customWidth="1"/>
    <col min="8" max="8" width="10.00390625" style="114" customWidth="1"/>
    <col min="9" max="9" width="10.140625" style="114" customWidth="1"/>
    <col min="10" max="10" width="8.8515625" style="114" customWidth="1"/>
    <col min="11" max="11" width="11.57421875" style="114" customWidth="1"/>
    <col min="12" max="12" width="6.421875" style="114" customWidth="1"/>
    <col min="13" max="16384" width="9.140625" style="114" customWidth="1"/>
  </cols>
  <sheetData>
    <row r="1" spans="1:16" ht="21">
      <c r="A1" s="689" t="s">
        <v>1336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113"/>
      <c r="N1" s="113"/>
      <c r="O1" s="113"/>
      <c r="P1" s="113"/>
    </row>
    <row r="2" spans="1:16" ht="21">
      <c r="A2" s="689" t="s">
        <v>567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113"/>
      <c r="O2" s="113"/>
      <c r="P2" s="113"/>
    </row>
    <row r="3" spans="1:16" ht="21">
      <c r="A3" s="689" t="s">
        <v>1335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113"/>
      <c r="N3" s="113"/>
      <c r="O3" s="113"/>
      <c r="P3" s="113"/>
    </row>
    <row r="4" spans="1:12" ht="21">
      <c r="A4" s="113" t="s">
        <v>117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229"/>
    </row>
    <row r="5" spans="1:12" ht="21">
      <c r="A5" s="113" t="s">
        <v>116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229"/>
    </row>
    <row r="6" spans="1:12" ht="21">
      <c r="A6" s="113" t="s">
        <v>114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21">
      <c r="A7" s="168" t="s">
        <v>144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21">
      <c r="A8" s="690" t="s">
        <v>118</v>
      </c>
      <c r="B8" s="690"/>
      <c r="C8" s="690"/>
      <c r="D8" s="691"/>
      <c r="E8" s="690"/>
      <c r="F8" s="690"/>
      <c r="G8" s="690"/>
      <c r="H8" s="690"/>
      <c r="I8" s="690"/>
      <c r="J8" s="690"/>
      <c r="K8" s="690"/>
      <c r="L8" s="690"/>
    </row>
    <row r="9" spans="1:12" ht="21">
      <c r="A9" s="115" t="s">
        <v>10</v>
      </c>
      <c r="B9" s="71" t="s">
        <v>5</v>
      </c>
      <c r="C9" s="72" t="s">
        <v>11</v>
      </c>
      <c r="D9" s="71" t="s">
        <v>12</v>
      </c>
      <c r="E9" s="692" t="s">
        <v>13</v>
      </c>
      <c r="F9" s="693"/>
      <c r="G9" s="693"/>
      <c r="H9" s="693"/>
      <c r="I9" s="694"/>
      <c r="J9" s="175" t="s">
        <v>14</v>
      </c>
      <c r="K9" s="71" t="s">
        <v>15</v>
      </c>
      <c r="L9" s="71" t="s">
        <v>16</v>
      </c>
    </row>
    <row r="10" spans="1:12" ht="21">
      <c r="A10" s="120"/>
      <c r="B10" s="110"/>
      <c r="C10" s="157"/>
      <c r="D10" s="169" t="s">
        <v>17</v>
      </c>
      <c r="E10" s="171">
        <v>2561</v>
      </c>
      <c r="F10" s="171">
        <v>2562</v>
      </c>
      <c r="G10" s="171">
        <v>2563</v>
      </c>
      <c r="H10" s="172">
        <v>2564</v>
      </c>
      <c r="I10" s="172">
        <v>2565</v>
      </c>
      <c r="J10" s="159" t="s">
        <v>18</v>
      </c>
      <c r="K10" s="110" t="s">
        <v>19</v>
      </c>
      <c r="L10" s="110" t="s">
        <v>20</v>
      </c>
    </row>
    <row r="11" spans="1:12" ht="21">
      <c r="A11" s="119"/>
      <c r="B11" s="110"/>
      <c r="C11" s="157"/>
      <c r="D11" s="169"/>
      <c r="E11" s="158" t="s">
        <v>3</v>
      </c>
      <c r="F11" s="158" t="s">
        <v>3</v>
      </c>
      <c r="G11" s="158" t="s">
        <v>3</v>
      </c>
      <c r="H11" s="230" t="s">
        <v>3</v>
      </c>
      <c r="I11" s="230" t="s">
        <v>3</v>
      </c>
      <c r="J11" s="159"/>
      <c r="K11" s="110"/>
      <c r="L11" s="110"/>
    </row>
    <row r="12" spans="1:12" ht="21">
      <c r="A12" s="104">
        <v>1</v>
      </c>
      <c r="B12" s="104" t="s">
        <v>129</v>
      </c>
      <c r="C12" s="104" t="s">
        <v>130</v>
      </c>
      <c r="D12" s="156" t="s">
        <v>143</v>
      </c>
      <c r="E12" s="491"/>
      <c r="F12" s="106"/>
      <c r="G12" s="491">
        <v>4761000</v>
      </c>
      <c r="H12" s="491">
        <v>4761000</v>
      </c>
      <c r="I12" s="106">
        <v>4761000</v>
      </c>
      <c r="J12" s="156" t="s">
        <v>23</v>
      </c>
      <c r="K12" s="492" t="s">
        <v>29</v>
      </c>
      <c r="L12" s="107" t="s">
        <v>54</v>
      </c>
    </row>
    <row r="13" spans="1:12" ht="21">
      <c r="A13" s="121"/>
      <c r="B13" s="121" t="s">
        <v>133</v>
      </c>
      <c r="C13" s="121" t="s">
        <v>132</v>
      </c>
      <c r="D13" s="93" t="s">
        <v>141</v>
      </c>
      <c r="E13" s="493"/>
      <c r="F13" s="78"/>
      <c r="G13" s="493"/>
      <c r="H13" s="493"/>
      <c r="I13" s="78"/>
      <c r="J13" s="93" t="s">
        <v>24</v>
      </c>
      <c r="K13" s="494" t="s">
        <v>30</v>
      </c>
      <c r="L13" s="154"/>
    </row>
    <row r="14" spans="1:12" ht="21">
      <c r="A14" s="121"/>
      <c r="B14" s="121"/>
      <c r="C14" s="121"/>
      <c r="D14" s="93" t="s">
        <v>131</v>
      </c>
      <c r="E14" s="493"/>
      <c r="F14" s="78"/>
      <c r="G14" s="493"/>
      <c r="H14" s="493"/>
      <c r="I14" s="78"/>
      <c r="J14" s="93"/>
      <c r="K14" s="121"/>
      <c r="L14" s="154"/>
    </row>
    <row r="15" spans="1:12" ht="21">
      <c r="A15" s="124"/>
      <c r="B15" s="124"/>
      <c r="C15" s="124"/>
      <c r="D15" s="231"/>
      <c r="E15" s="495"/>
      <c r="F15" s="81"/>
      <c r="G15" s="495"/>
      <c r="H15" s="495"/>
      <c r="I15" s="81"/>
      <c r="J15" s="231"/>
      <c r="K15" s="124"/>
      <c r="L15" s="233"/>
    </row>
    <row r="16" spans="1:12" ht="21">
      <c r="A16" s="250">
        <f>A12+1</f>
        <v>2</v>
      </c>
      <c r="B16" s="79" t="s">
        <v>560</v>
      </c>
      <c r="C16" s="79" t="s">
        <v>130</v>
      </c>
      <c r="D16" s="80" t="s">
        <v>135</v>
      </c>
      <c r="E16" s="101"/>
      <c r="F16" s="101"/>
      <c r="G16" s="101">
        <v>2261000</v>
      </c>
      <c r="H16" s="101">
        <v>2261000</v>
      </c>
      <c r="I16" s="101">
        <v>2261000</v>
      </c>
      <c r="J16" s="121" t="s">
        <v>23</v>
      </c>
      <c r="K16" s="494" t="s">
        <v>29</v>
      </c>
      <c r="L16" s="121" t="s">
        <v>54</v>
      </c>
    </row>
    <row r="17" spans="1:12" ht="21">
      <c r="A17" s="250"/>
      <c r="B17" s="79" t="s">
        <v>488</v>
      </c>
      <c r="C17" s="79" t="s">
        <v>132</v>
      </c>
      <c r="D17" s="80" t="s">
        <v>538</v>
      </c>
      <c r="E17" s="91"/>
      <c r="F17" s="91"/>
      <c r="G17" s="91"/>
      <c r="H17" s="91"/>
      <c r="I17" s="91"/>
      <c r="J17" s="121" t="s">
        <v>24</v>
      </c>
      <c r="K17" s="494" t="s">
        <v>30</v>
      </c>
      <c r="L17" s="121"/>
    </row>
    <row r="18" spans="1:12" ht="21">
      <c r="A18" s="250"/>
      <c r="B18" s="79" t="s">
        <v>496</v>
      </c>
      <c r="C18" s="79"/>
      <c r="D18" s="80" t="s">
        <v>142</v>
      </c>
      <c r="E18" s="91"/>
      <c r="F18" s="91"/>
      <c r="G18" s="91"/>
      <c r="H18" s="91"/>
      <c r="I18" s="91"/>
      <c r="J18" s="121"/>
      <c r="K18" s="494"/>
      <c r="L18" s="121"/>
    </row>
    <row r="19" spans="1:12" ht="21">
      <c r="A19" s="250"/>
      <c r="B19" s="105"/>
      <c r="C19" s="79"/>
      <c r="D19" s="138" t="s">
        <v>131</v>
      </c>
      <c r="E19" s="92"/>
      <c r="F19" s="92"/>
      <c r="G19" s="92"/>
      <c r="H19" s="92"/>
      <c r="I19" s="92"/>
      <c r="J19" s="121"/>
      <c r="K19" s="121"/>
      <c r="L19" s="121"/>
    </row>
    <row r="20" spans="1:12" ht="21">
      <c r="A20" s="104">
        <f>A16+1</f>
        <v>3</v>
      </c>
      <c r="B20" s="77" t="s">
        <v>145</v>
      </c>
      <c r="C20" s="77" t="s">
        <v>130</v>
      </c>
      <c r="D20" s="77" t="s">
        <v>135</v>
      </c>
      <c r="E20" s="90"/>
      <c r="F20" s="106"/>
      <c r="G20" s="106">
        <v>3270000</v>
      </c>
      <c r="H20" s="106">
        <v>3270000</v>
      </c>
      <c r="I20" s="106">
        <v>3270000</v>
      </c>
      <c r="J20" s="104" t="s">
        <v>23</v>
      </c>
      <c r="K20" s="492" t="s">
        <v>29</v>
      </c>
      <c r="L20" s="104" t="s">
        <v>54</v>
      </c>
    </row>
    <row r="21" spans="1:12" ht="21">
      <c r="A21" s="121"/>
      <c r="B21" s="79" t="s">
        <v>136</v>
      </c>
      <c r="C21" s="79" t="s">
        <v>132</v>
      </c>
      <c r="D21" s="79" t="s">
        <v>138</v>
      </c>
      <c r="E21" s="91"/>
      <c r="F21" s="91"/>
      <c r="G21" s="91"/>
      <c r="H21" s="496"/>
      <c r="I21" s="496"/>
      <c r="J21" s="121" t="s">
        <v>24</v>
      </c>
      <c r="K21" s="494" t="s">
        <v>30</v>
      </c>
      <c r="L21" s="121"/>
    </row>
    <row r="22" spans="1:12" ht="21">
      <c r="A22" s="121"/>
      <c r="B22" s="79" t="s">
        <v>561</v>
      </c>
      <c r="C22" s="79"/>
      <c r="D22" s="79" t="s">
        <v>139</v>
      </c>
      <c r="E22" s="91"/>
      <c r="F22" s="91"/>
      <c r="G22" s="91"/>
      <c r="H22" s="496"/>
      <c r="I22" s="496"/>
      <c r="J22" s="121"/>
      <c r="K22" s="494"/>
      <c r="L22" s="121"/>
    </row>
    <row r="23" spans="1:12" ht="21">
      <c r="A23" s="124"/>
      <c r="B23" s="105" t="s">
        <v>137</v>
      </c>
      <c r="C23" s="92"/>
      <c r="D23" s="105" t="s">
        <v>131</v>
      </c>
      <c r="E23" s="92"/>
      <c r="F23" s="92"/>
      <c r="G23" s="92"/>
      <c r="H23" s="497"/>
      <c r="I23" s="497"/>
      <c r="J23" s="124"/>
      <c r="K23" s="124"/>
      <c r="L23" s="124"/>
    </row>
    <row r="24" spans="1:12" ht="21">
      <c r="A24" s="729">
        <f>'5.การบริหารจัดการ'!A185:L185+2</f>
        <v>72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</row>
    <row r="25" spans="1:12" ht="21">
      <c r="A25" s="104">
        <f>A20+1</f>
        <v>4</v>
      </c>
      <c r="B25" s="352" t="s">
        <v>134</v>
      </c>
      <c r="C25" s="77" t="s">
        <v>130</v>
      </c>
      <c r="D25" s="107" t="s">
        <v>134</v>
      </c>
      <c r="E25" s="155"/>
      <c r="F25" s="104"/>
      <c r="G25" s="155">
        <v>1872000</v>
      </c>
      <c r="H25" s="155">
        <v>1872000</v>
      </c>
      <c r="I25" s="155">
        <v>1872000</v>
      </c>
      <c r="J25" s="104" t="s">
        <v>23</v>
      </c>
      <c r="K25" s="492" t="s">
        <v>29</v>
      </c>
      <c r="L25" s="104" t="s">
        <v>54</v>
      </c>
    </row>
    <row r="26" spans="1:12" ht="21">
      <c r="A26" s="121"/>
      <c r="B26" s="250" t="s">
        <v>554</v>
      </c>
      <c r="C26" s="79" t="s">
        <v>132</v>
      </c>
      <c r="D26" s="154" t="s">
        <v>180</v>
      </c>
      <c r="E26" s="78"/>
      <c r="F26" s="121"/>
      <c r="G26" s="121"/>
      <c r="H26" s="121"/>
      <c r="I26" s="121"/>
      <c r="J26" s="121" t="s">
        <v>24</v>
      </c>
      <c r="K26" s="494" t="s">
        <v>30</v>
      </c>
      <c r="L26" s="121"/>
    </row>
    <row r="27" spans="1:12" ht="21">
      <c r="A27" s="121"/>
      <c r="B27" s="250"/>
      <c r="C27" s="79"/>
      <c r="D27" s="154" t="s">
        <v>181</v>
      </c>
      <c r="E27" s="78"/>
      <c r="F27" s="121"/>
      <c r="G27" s="121"/>
      <c r="H27" s="121"/>
      <c r="I27" s="121"/>
      <c r="J27" s="121"/>
      <c r="K27" s="494"/>
      <c r="L27" s="121"/>
    </row>
    <row r="28" spans="1:12" ht="21">
      <c r="A28" s="121"/>
      <c r="B28" s="250"/>
      <c r="C28" s="91"/>
      <c r="D28" s="154" t="s">
        <v>146</v>
      </c>
      <c r="E28" s="78"/>
      <c r="F28" s="121"/>
      <c r="G28" s="121"/>
      <c r="H28" s="121"/>
      <c r="I28" s="121"/>
      <c r="J28" s="121"/>
      <c r="K28" s="494"/>
      <c r="L28" s="121"/>
    </row>
    <row r="29" spans="1:12" ht="21">
      <c r="A29" s="124"/>
      <c r="B29" s="361"/>
      <c r="C29" s="124"/>
      <c r="D29" s="233"/>
      <c r="E29" s="81"/>
      <c r="F29" s="124"/>
      <c r="G29" s="124"/>
      <c r="H29" s="124"/>
      <c r="I29" s="124"/>
      <c r="J29" s="124"/>
      <c r="K29" s="124"/>
      <c r="L29" s="124"/>
    </row>
    <row r="30" spans="1:12" ht="21">
      <c r="A30" s="104">
        <f>A25+1</f>
        <v>5</v>
      </c>
      <c r="B30" s="352" t="s">
        <v>497</v>
      </c>
      <c r="C30" s="77" t="s">
        <v>130</v>
      </c>
      <c r="D30" s="107" t="s">
        <v>503</v>
      </c>
      <c r="E30" s="155"/>
      <c r="F30" s="104"/>
      <c r="G30" s="500">
        <f>560000+15300000</f>
        <v>15860000</v>
      </c>
      <c r="H30" s="500">
        <f>560000+15300000</f>
        <v>15860000</v>
      </c>
      <c r="I30" s="500">
        <f>560000+15300000</f>
        <v>15860000</v>
      </c>
      <c r="J30" s="104" t="s">
        <v>23</v>
      </c>
      <c r="K30" s="492" t="s">
        <v>29</v>
      </c>
      <c r="L30" s="104" t="s">
        <v>54</v>
      </c>
    </row>
    <row r="31" spans="1:12" ht="21">
      <c r="A31" s="121"/>
      <c r="B31" s="250" t="s">
        <v>498</v>
      </c>
      <c r="C31" s="79" t="s">
        <v>132</v>
      </c>
      <c r="D31" s="154" t="s">
        <v>504</v>
      </c>
      <c r="E31" s="78"/>
      <c r="F31" s="121"/>
      <c r="G31" s="121"/>
      <c r="H31" s="121"/>
      <c r="I31" s="121"/>
      <c r="J31" s="121" t="s">
        <v>24</v>
      </c>
      <c r="K31" s="494" t="s">
        <v>30</v>
      </c>
      <c r="L31" s="121"/>
    </row>
    <row r="32" spans="1:12" ht="21">
      <c r="A32" s="121"/>
      <c r="B32" s="250" t="s">
        <v>499</v>
      </c>
      <c r="C32" s="79"/>
      <c r="D32" s="154" t="s">
        <v>500</v>
      </c>
      <c r="E32" s="78"/>
      <c r="F32" s="121"/>
      <c r="G32" s="121"/>
      <c r="H32" s="121"/>
      <c r="I32" s="121"/>
      <c r="J32" s="121"/>
      <c r="K32" s="494"/>
      <c r="L32" s="121"/>
    </row>
    <row r="33" spans="1:12" ht="21">
      <c r="A33" s="121"/>
      <c r="B33" s="250"/>
      <c r="C33" s="91"/>
      <c r="D33" s="154" t="s">
        <v>501</v>
      </c>
      <c r="E33" s="78"/>
      <c r="F33" s="121"/>
      <c r="G33" s="121"/>
      <c r="H33" s="121"/>
      <c r="I33" s="121"/>
      <c r="J33" s="121"/>
      <c r="K33" s="494"/>
      <c r="L33" s="121"/>
    </row>
    <row r="34" spans="1:12" ht="21">
      <c r="A34" s="124"/>
      <c r="B34" s="361"/>
      <c r="C34" s="124"/>
      <c r="D34" s="233"/>
      <c r="E34" s="81"/>
      <c r="F34" s="124"/>
      <c r="G34" s="124"/>
      <c r="H34" s="124"/>
      <c r="I34" s="124"/>
      <c r="J34" s="124"/>
      <c r="K34" s="124"/>
      <c r="L34" s="124"/>
    </row>
    <row r="35" spans="1:12" ht="21">
      <c r="A35" s="104">
        <f>A30+1</f>
        <v>6</v>
      </c>
      <c r="B35" s="352" t="s">
        <v>502</v>
      </c>
      <c r="C35" s="77" t="s">
        <v>130</v>
      </c>
      <c r="D35" s="107" t="s">
        <v>505</v>
      </c>
      <c r="E35" s="76"/>
      <c r="F35" s="104"/>
      <c r="G35" s="155">
        <v>8500000</v>
      </c>
      <c r="H35" s="155">
        <v>8500000</v>
      </c>
      <c r="I35" s="155">
        <v>8500000</v>
      </c>
      <c r="J35" s="104" t="s">
        <v>23</v>
      </c>
      <c r="K35" s="492" t="s">
        <v>29</v>
      </c>
      <c r="L35" s="104" t="s">
        <v>54</v>
      </c>
    </row>
    <row r="36" spans="1:12" ht="21">
      <c r="A36" s="121"/>
      <c r="B36" s="250"/>
      <c r="C36" s="79" t="s">
        <v>132</v>
      </c>
      <c r="D36" s="154" t="s">
        <v>506</v>
      </c>
      <c r="E36" s="78"/>
      <c r="F36" s="121"/>
      <c r="G36" s="121"/>
      <c r="H36" s="121"/>
      <c r="I36" s="121"/>
      <c r="J36" s="121" t="s">
        <v>24</v>
      </c>
      <c r="K36" s="494" t="s">
        <v>30</v>
      </c>
      <c r="L36" s="121"/>
    </row>
    <row r="37" spans="1:12" ht="21">
      <c r="A37" s="121"/>
      <c r="B37" s="250"/>
      <c r="C37" s="79"/>
      <c r="D37" s="154"/>
      <c r="E37" s="78"/>
      <c r="F37" s="121"/>
      <c r="G37" s="121"/>
      <c r="H37" s="121"/>
      <c r="I37" s="121"/>
      <c r="J37" s="121"/>
      <c r="K37" s="494"/>
      <c r="L37" s="121"/>
    </row>
    <row r="38" spans="1:12" ht="21">
      <c r="A38" s="121"/>
      <c r="B38" s="250"/>
      <c r="C38" s="91"/>
      <c r="D38" s="154"/>
      <c r="E38" s="78"/>
      <c r="F38" s="121"/>
      <c r="G38" s="121"/>
      <c r="H38" s="121"/>
      <c r="I38" s="121"/>
      <c r="J38" s="121"/>
      <c r="K38" s="494"/>
      <c r="L38" s="121"/>
    </row>
    <row r="39" spans="1:12" ht="21">
      <c r="A39" s="104">
        <f>A35+1</f>
        <v>7</v>
      </c>
      <c r="B39" s="104" t="s">
        <v>507</v>
      </c>
      <c r="C39" s="104" t="s">
        <v>508</v>
      </c>
      <c r="D39" s="104" t="s">
        <v>510</v>
      </c>
      <c r="E39" s="104"/>
      <c r="F39" s="104"/>
      <c r="G39" s="155">
        <v>3000000</v>
      </c>
      <c r="H39" s="155">
        <v>3000000</v>
      </c>
      <c r="I39" s="155">
        <v>3000000</v>
      </c>
      <c r="J39" s="104" t="s">
        <v>512</v>
      </c>
      <c r="K39" s="352" t="s">
        <v>513</v>
      </c>
      <c r="L39" s="104" t="s">
        <v>54</v>
      </c>
    </row>
    <row r="40" spans="1:12" ht="21">
      <c r="A40" s="121"/>
      <c r="B40" s="121"/>
      <c r="C40" s="121" t="s">
        <v>509</v>
      </c>
      <c r="D40" s="121" t="s">
        <v>511</v>
      </c>
      <c r="E40" s="121"/>
      <c r="F40" s="121"/>
      <c r="G40" s="121"/>
      <c r="H40" s="121"/>
      <c r="I40" s="121"/>
      <c r="J40" s="121" t="s">
        <v>24</v>
      </c>
      <c r="K40" s="250" t="s">
        <v>514</v>
      </c>
      <c r="L40" s="121"/>
    </row>
    <row r="41" spans="1:12" ht="2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250"/>
      <c r="L41" s="121"/>
    </row>
    <row r="42" spans="1:12" ht="2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361"/>
      <c r="L42" s="124"/>
    </row>
    <row r="43" spans="1:12" ht="21">
      <c r="A43" s="740" t="s">
        <v>552</v>
      </c>
      <c r="B43" s="741"/>
      <c r="C43" s="741"/>
      <c r="D43" s="742"/>
      <c r="E43" s="498"/>
      <c r="F43" s="498"/>
      <c r="G43" s="498">
        <v>7</v>
      </c>
      <c r="H43" s="498">
        <v>7</v>
      </c>
      <c r="I43" s="498">
        <v>7</v>
      </c>
      <c r="J43" s="499"/>
      <c r="K43" s="490">
        <f>G43+H43+I43</f>
        <v>21</v>
      </c>
      <c r="L43" s="499"/>
    </row>
    <row r="44" spans="1:12" ht="21">
      <c r="A44" s="743" t="s">
        <v>553</v>
      </c>
      <c r="B44" s="744"/>
      <c r="C44" s="744"/>
      <c r="D44" s="745"/>
      <c r="E44" s="498"/>
      <c r="F44" s="498"/>
      <c r="G44" s="498">
        <f>G39+G35+G30+G25+G20+G16+G12</f>
        <v>39524000</v>
      </c>
      <c r="H44" s="498">
        <f>H39+H35+H30+H25+H20+H16+H12</f>
        <v>39524000</v>
      </c>
      <c r="I44" s="498">
        <f>I39+I35+I30+I25+I20+I16+I12</f>
        <v>39524000</v>
      </c>
      <c r="J44" s="499"/>
      <c r="K44" s="490">
        <f>G44+H44+I44</f>
        <v>118572000</v>
      </c>
      <c r="L44" s="499"/>
    </row>
  </sheetData>
  <sheetProtection/>
  <mergeCells count="8">
    <mergeCell ref="A43:D43"/>
    <mergeCell ref="A44:D44"/>
    <mergeCell ref="A1:L1"/>
    <mergeCell ref="A3:L3"/>
    <mergeCell ref="A8:L8"/>
    <mergeCell ref="A24:L24"/>
    <mergeCell ref="A2:M2"/>
    <mergeCell ref="E9:I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Mr.KKD</cp:lastModifiedBy>
  <cp:lastPrinted>2019-08-22T02:48:59Z</cp:lastPrinted>
  <dcterms:created xsi:type="dcterms:W3CDTF">2014-06-18T02:26:15Z</dcterms:created>
  <dcterms:modified xsi:type="dcterms:W3CDTF">2020-05-26T03:31:43Z</dcterms:modified>
  <cp:category/>
  <cp:version/>
  <cp:contentType/>
  <cp:contentStatus/>
</cp:coreProperties>
</file>